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2\"/>
    </mc:Choice>
  </mc:AlternateContent>
  <bookViews>
    <workbookView xWindow="-180" yWindow="-195" windowWidth="15195" windowHeight="8700" tabRatio="414"/>
  </bookViews>
  <sheets>
    <sheet name="Титул 4кв " sheetId="41" r:id="rId1"/>
    <sheet name="фин 4кв  " sheetId="42" r:id="rId2"/>
    <sheet name="фин.2 4кв  " sheetId="43" r:id="rId3"/>
    <sheet name="Форма1 4 кв  баланс" sheetId="40" r:id="rId4"/>
    <sheet name="Форма 4 кв  " sheetId="44" r:id="rId5"/>
  </sheets>
  <calcPr calcId="15251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E9" i="44" l="1"/>
  <c r="E66" i="43" l="1"/>
  <c r="C66" i="43"/>
  <c r="E37" i="42" l="1"/>
  <c r="C37" i="42"/>
  <c r="F20" i="42"/>
  <c r="D20" i="42"/>
  <c r="E16" i="42"/>
  <c r="C16" i="42"/>
  <c r="C34" i="42" s="1"/>
  <c r="C65" i="42" s="1"/>
  <c r="C71" i="42" s="1"/>
  <c r="E79" i="44"/>
  <c r="E78" i="44"/>
  <c r="E97" i="44" s="1"/>
  <c r="E63" i="44"/>
  <c r="E45" i="44"/>
  <c r="E33" i="44"/>
  <c r="E26" i="44"/>
  <c r="E24" i="44"/>
  <c r="D79" i="44"/>
  <c r="D78" i="44"/>
  <c r="D97" i="44" s="1"/>
  <c r="D63" i="44"/>
  <c r="D98" i="44" s="1"/>
  <c r="D33" i="44"/>
  <c r="D26" i="44"/>
  <c r="D52" i="44" s="1"/>
  <c r="D14" i="44"/>
  <c r="D9" i="44"/>
  <c r="D24" i="44" s="1"/>
  <c r="I13" i="42"/>
  <c r="K10" i="42"/>
  <c r="K13" i="42" s="1"/>
  <c r="I10" i="42"/>
  <c r="D53" i="44" l="1"/>
  <c r="E34" i="42"/>
  <c r="E65" i="42" s="1"/>
  <c r="E71" i="42" s="1"/>
  <c r="E52" i="44"/>
  <c r="E53" i="44" s="1"/>
  <c r="E98" i="44"/>
</calcChain>
</file>

<file path=xl/sharedStrings.xml><?xml version="1.0" encoding="utf-8"?>
<sst xmlns="http://schemas.openxmlformats.org/spreadsheetml/2006/main" count="569" uniqueCount="447">
  <si>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</si>
  <si>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</si>
  <si>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</si>
  <si>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</si>
  <si>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</si>
  <si>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</si>
  <si>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</si>
  <si>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</si>
  <si>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</si>
  <si>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</si>
  <si>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</si>
  <si>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</si>
  <si>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</si>
  <si>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</si>
  <si>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</si>
  <si>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</si>
  <si>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</si>
  <si>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</si>
  <si>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</si>
  <si>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</si>
  <si>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</si>
  <si>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</si>
  <si>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</si>
  <si>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</si>
  <si>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</si>
  <si>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</si>
  <si>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</si>
  <si>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</si>
  <si>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</si>
  <si>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</si>
  <si>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</si>
  <si>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</si>
  <si>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</si>
  <si>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</si>
  <si>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</si>
  <si>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</si>
  <si>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</si>
  <si>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</si>
  <si>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</si>
  <si>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</si>
  <si>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</si>
  <si>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</si>
  <si>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</si>
  <si>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</si>
  <si>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</si>
  <si>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</si>
  <si>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</si>
  <si>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</si>
  <si>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</si>
  <si>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</si>
  <si>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</si>
  <si>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</si>
  <si>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</si>
  <si>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</si>
  <si>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</si>
  <si>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</si>
  <si>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</si>
  <si>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</si>
  <si>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</si>
  <si>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</si>
  <si>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</si>
  <si>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</si>
  <si>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</si>
  <si>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</si>
  <si>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</si>
  <si>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</si>
  <si>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</si>
  <si>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</si>
  <si>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</si>
  <si>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</si>
  <si>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</si>
  <si>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</si>
  <si>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</si>
  <si>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</si>
  <si>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</si>
  <si>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</si>
  <si>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</si>
  <si>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</si>
  <si>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</si>
  <si>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</si>
  <si>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</si>
  <si>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</si>
  <si>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</si>
  <si>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</si>
  <si>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</si>
  <si>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</si>
  <si>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</si>
  <si>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</si>
  <si>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</si>
  <si>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</si>
  <si>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</si>
  <si>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</si>
  <si>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</si>
  <si>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</si>
  <si>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</si>
  <si>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</si>
  <si>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</si>
  <si>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</si>
  <si>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</si>
  <si>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</si>
  <si>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</si>
  <si>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</si>
  <si>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</si>
  <si>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</si>
  <si>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</si>
  <si>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</si>
  <si>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</si>
  <si>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</si>
  <si>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</si>
  <si>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</si>
  <si>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</si>
  <si>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</si>
  <si>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</si>
  <si>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</si>
  <si>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</si>
  <si>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</si>
  <si>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</si>
  <si>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</si>
  <si>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</si>
  <si>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</si>
  <si>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</si>
  <si>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</si>
  <si>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</si>
  <si>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</si>
  <si>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</si>
  <si>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</si>
  <si>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</si>
  <si>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</si>
  <si>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</si>
  <si>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</si>
  <si>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</si>
  <si>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</si>
  <si>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</si>
  <si>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</si>
  <si>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</si>
  <si>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</si>
  <si>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</si>
  <si>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</si>
  <si>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</si>
  <si>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</si>
  <si>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</si>
  <si>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</si>
  <si>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</si>
  <si>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</si>
  <si>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</si>
  <si>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</si>
  <si>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</si>
  <si>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</si>
  <si>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</si>
  <si>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</si>
  <si>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</si>
  <si>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</si>
  <si>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</si>
  <si>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</si>
  <si>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</si>
  <si>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</si>
  <si>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</si>
  <si>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</si>
  <si>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</si>
  <si>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</si>
  <si>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</si>
  <si>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</si>
  <si>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</si>
  <si>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</si>
  <si>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</si>
  <si>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</si>
  <si>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</si>
  <si>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</si>
  <si>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</si>
  <si>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</si>
  <si>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</si>
  <si>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</si>
  <si>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</si>
  <si>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</si>
  <si>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</si>
  <si>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</si>
  <si>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</si>
  <si>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</si>
  <si>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</si>
  <si>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</si>
  <si>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</si>
  <si>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</si>
  <si>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</si>
  <si>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ОКОНХ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</si>
  <si>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</si>
  <si>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</si>
  <si>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</si>
  <si>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</si>
  <si>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</si>
  <si>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</si>
  <si>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</si>
  <si>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</si>
  <si>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</si>
  <si>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</si>
  <si>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</si>
  <si>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</si>
  <si>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</si>
  <si>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</si>
  <si>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</si>
  <si>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</si>
  <si>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</si>
  <si>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</si>
  <si>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</si>
  <si>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</si>
  <si>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</si>
  <si>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</si>
  <si>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</si>
  <si>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</si>
  <si>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</si>
  <si>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</si>
  <si>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</si>
  <si>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</si>
  <si>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</si>
  <si>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</si>
  <si>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</si>
  <si>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</si>
  <si>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</si>
  <si>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</si>
  <si>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</si>
  <si>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</si>
  <si>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</si>
  <si>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</si>
  <si>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</si>
  <si>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</si>
  <si>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</si>
  <si>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</si>
  <si>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</si>
  <si>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</si>
  <si>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</si>
  <si>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</si>
  <si>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</si>
  <si>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</si>
  <si>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</si>
  <si>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</si>
  <si>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</si>
  <si>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</si>
  <si>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</si>
  <si>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</si>
  <si>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</si>
  <si>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</si>
  <si>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</si>
  <si>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Приложение N 1 к Приказу министра финансов от 27 декабря 2002 г. N 140,
зарегистрированному МЮ 24 января 2003 г. N 1209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</si>
  <si>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</si>
  <si>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</si>
  <si>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</si>
  <si>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</si>
  <si>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Торговля</t>
  </si>
  <si>
    <t>Коллективная</t>
  </si>
  <si>
    <t>Межотрасл.объед.,консорциумы,ассоциации</t>
  </si>
  <si>
    <t>БЕКТЕМИРСКИЙ р-н</t>
  </si>
  <si>
    <t>ФАРГОНА ЙУЛИ КУЧАСИ КУЙЛИК БУЮМ</t>
  </si>
  <si>
    <t>Руководитель____________________________Ф.Ш. Шоисламов</t>
  </si>
  <si>
    <t>Гл.Бухгалтер_____________________________Б.К. Файзуллаева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</si>
  <si>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</si>
  <si>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</si>
  <si>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</si>
  <si>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</si>
  <si>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</si>
  <si>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</si>
  <si>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</si>
  <si>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</si>
  <si>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</si>
  <si>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</si>
  <si>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</si>
  <si>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</si>
  <si>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</si>
  <si>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</si>
  <si>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</si>
  <si>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</si>
  <si>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</si>
  <si>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</si>
  <si>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Оказание услуг</t>
  </si>
  <si>
    <t>ХХТУТ бўйича</t>
  </si>
  <si>
    <t>71270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</si>
  <si>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</si>
  <si>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</si>
  <si>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</si>
  <si>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</si>
  <si>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</si>
  <si>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</si>
  <si>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</si>
  <si>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</si>
  <si>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</si>
  <si>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" ТОШБОЗОРСАВДО"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</si>
  <si>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</si>
  <si>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</si>
  <si>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</si>
  <si>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</si>
  <si>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</si>
  <si>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</si>
  <si>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</si>
  <si>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</si>
  <si>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</si>
  <si>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</si>
  <si>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</si>
  <si>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</si>
  <si>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</si>
  <si>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</si>
  <si>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</si>
  <si>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</si>
  <si>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</si>
  <si>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</si>
  <si>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</si>
  <si>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</si>
  <si>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</si>
  <si>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Х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</si>
  <si>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</si>
  <si>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</si>
  <si>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</si>
  <si>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</si>
  <si>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</si>
  <si>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</si>
  <si>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</si>
  <si>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Валовая прибыль (убыток) от реализации продукции (товаров,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</si>
  <si>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</si>
  <si>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</si>
  <si>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</si>
  <si>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</si>
  <si>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</si>
  <si>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</si>
  <si>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</si>
  <si>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</si>
  <si>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</si>
  <si>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</si>
  <si>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</si>
  <si>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</si>
  <si>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</si>
  <si>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</si>
  <si>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</si>
  <si>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</si>
  <si>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</si>
  <si>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</si>
  <si>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</si>
  <si>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</si>
  <si>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</si>
  <si>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</si>
  <si>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</si>
  <si>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</si>
  <si>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</si>
  <si>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</si>
  <si>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</si>
  <si>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</si>
  <si>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</si>
  <si>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</si>
  <si>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</si>
  <si>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</si>
  <si>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</si>
  <si>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</si>
  <si>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</si>
  <si>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</si>
  <si>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</si>
  <si>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</si>
  <si>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</si>
  <si>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</si>
  <si>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</si>
  <si>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</si>
  <si>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</si>
  <si>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</si>
  <si>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</si>
  <si>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</si>
  <si>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</si>
  <si>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</si>
  <si>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</si>
  <si>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</si>
  <si>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</si>
  <si>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</si>
  <si>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</si>
  <si>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</si>
  <si>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</si>
  <si>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Кўрсаткичлар номи</t>
  </si>
  <si>
    <t>Ўтган йилнинг</t>
  </si>
  <si>
    <t>Ҳисобот даврида</t>
  </si>
  <si>
    <t>шу даврида</t>
  </si>
  <si>
    <t>За соответствующий</t>
  </si>
  <si>
    <t>За отчетный период</t>
  </si>
  <si>
    <t>период прошлого года</t>
  </si>
  <si>
    <t>даромадлар</t>
  </si>
  <si>
    <t>харажатлар</t>
  </si>
  <si>
    <t>(фойда)</t>
  </si>
  <si>
    <t>(зарарлар)</t>
  </si>
  <si>
    <t>доходы</t>
  </si>
  <si>
    <t>расходы</t>
  </si>
  <si>
    <t>(прибыль)</t>
  </si>
  <si>
    <t>(убытки)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</si>
  <si>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</si>
  <si>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</si>
  <si>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</si>
  <si>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</si>
  <si>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</si>
  <si>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</si>
  <si>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</si>
  <si>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</si>
  <si>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</si>
  <si>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Хисобот даври учун хисоб-китоб бўйича тўланади
Причитается по расчету за отчетный период</t>
  </si>
  <si>
    <t>Хисобот 
даври учун 
хисоб-китоб бўйича хисоблангандан хақиқатда тўлангани
Фактически внесено из причитающихся по расчету за отчетный период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</si>
  <si>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</si>
  <si>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</si>
  <si>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</si>
  <si>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</si>
  <si>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</si>
  <si>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</si>
  <si>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</si>
  <si>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</si>
  <si>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</si>
  <si>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</si>
  <si>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</si>
  <si>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</si>
  <si>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</si>
  <si>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</si>
  <si>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</si>
  <si>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</si>
  <si>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</si>
  <si>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</si>
  <si>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</si>
  <si>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</si>
  <si>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</si>
  <si>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</si>
  <si>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</si>
  <si>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</si>
  <si>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</si>
  <si>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</si>
  <si>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</si>
  <si>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</si>
  <si>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</si>
  <si>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</si>
  <si>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</si>
  <si>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</si>
  <si>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</si>
  <si>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</si>
  <si>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</si>
  <si>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</si>
  <si>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</si>
  <si>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</si>
  <si>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</si>
  <si>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</si>
  <si>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</si>
  <si>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</si>
  <si>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</si>
  <si>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</si>
  <si>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Руководитель_______________________</t>
  </si>
  <si>
    <t>Шоисламов Ф.Ш.</t>
  </si>
  <si>
    <t>Бош бухгалтер</t>
  </si>
  <si>
    <t>Главный бухгалтер__________________</t>
  </si>
  <si>
    <t>Файзуллаева Б. K.</t>
  </si>
  <si>
    <t>2016 йил 1 январдан 2017 йил 1 январгача</t>
  </si>
  <si>
    <t>с 1 января по 1 января 2017 год</t>
  </si>
  <si>
    <t>Бюджетдан ташкари Пенсия жамғармасига мажбурий тўловлар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</si>
</sst>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_ ;[Red]\-#,##0.0\ "/>
    <numFmt numFmtId="166" formatCode="#,##0.0"/>
    <numFmt numFmtId="167" formatCode="0.0"/>
    <numFmt numFmtId="168" formatCode="0.000"/>
    <numFmt numFmtId="169" formatCode="0.00000"/>
  </numFmts>
  <fonts count="13" x14ac:knownFonts="1"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78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7" fillId="0" borderId="0" xfId="0" applyNumberFormat="1" applyFont="1" applyBorder="1" applyAlignment="1">
      <alignment horizontal="center" vertical="center"/>
    </xf>
    <xf numFmtId="165" fontId="7" fillId="4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65" fontId="7" fillId="0" borderId="0" xfId="0" applyNumberFormat="1" applyFont="1" applyAlignment="1">
      <alignment vertical="center"/>
    </xf>
    <xf numFmtId="166" fontId="0" fillId="0" borderId="0" xfId="0" applyNumberFormat="1" applyAlignment="1">
      <alignment horizontal="left"/>
    </xf>
    <xf numFmtId="165" fontId="1" fillId="4" borderId="4" xfId="0" applyNumberFormat="1" applyFont="1" applyFill="1" applyBorder="1" applyAlignment="1">
      <alignment horizontal="right" vertical="center"/>
    </xf>
    <xf numFmtId="169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0" fillId="0" borderId="0" xfId="0" applyNumberFormat="1"/>
    <xf numFmtId="167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right" vertical="center"/>
    </xf>
    <xf numFmtId="165" fontId="3" fillId="4" borderId="4" xfId="1" applyNumberFormat="1" applyFont="1" applyFill="1" applyBorder="1" applyAlignment="1">
      <alignment horizontal="right" vertical="center"/>
    </xf>
    <xf numFmtId="165" fontId="1" fillId="4" borderId="1" xfId="1" applyNumberFormat="1" applyFont="1" applyFill="1" applyBorder="1" applyAlignment="1">
      <alignment horizontal="right" vertical="center"/>
    </xf>
    <xf numFmtId="165" fontId="3" fillId="4" borderId="0" xfId="1" applyNumberFormat="1" applyFont="1" applyFill="1" applyBorder="1" applyAlignment="1">
      <alignment horizontal="right" vertical="center"/>
    </xf>
    <xf numFmtId="165" fontId="1" fillId="4" borderId="4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6" fontId="0" fillId="4" borderId="4" xfId="0" applyNumberFormat="1" applyFont="1" applyFill="1" applyBorder="1" applyAlignment="1">
      <alignment horizontal="center" vertical="center"/>
    </xf>
    <xf numFmtId="166" fontId="0" fillId="4" borderId="9" xfId="0" applyNumberFormat="1" applyFont="1" applyFill="1" applyBorder="1" applyAlignment="1">
      <alignment horizontal="center" vertical="center"/>
    </xf>
    <xf numFmtId="166" fontId="0" fillId="4" borderId="8" xfId="0" applyNumberFormat="1" applyFont="1" applyFill="1" applyBorder="1" applyAlignment="1">
      <alignment horizontal="center" vertical="center"/>
    </xf>
    <xf numFmtId="166" fontId="3" fillId="4" borderId="4" xfId="2" applyNumberFormat="1" applyFont="1" applyFill="1" applyBorder="1" applyAlignment="1">
      <alignment horizontal="center" vertical="center"/>
    </xf>
    <xf numFmtId="166" fontId="3" fillId="4" borderId="9" xfId="2" applyNumberFormat="1" applyFont="1" applyFill="1" applyBorder="1" applyAlignment="1">
      <alignment horizontal="center" vertical="center"/>
    </xf>
    <xf numFmtId="166" fontId="3" fillId="4" borderId="8" xfId="2" applyNumberFormat="1" applyFont="1" applyFill="1" applyBorder="1" applyAlignment="1">
      <alignment horizontal="center" vertical="center"/>
    </xf>
    <xf numFmtId="4" fontId="3" fillId="4" borderId="4" xfId="2" applyNumberFormat="1" applyFont="1" applyFill="1" applyBorder="1" applyAlignment="1">
      <alignment horizontal="center" vertical="center"/>
    </xf>
    <xf numFmtId="4" fontId="3" fillId="4" borderId="8" xfId="2" applyNumberFormat="1" applyFont="1" applyFill="1" applyBorder="1" applyAlignment="1">
      <alignment horizontal="center" vertical="center"/>
    </xf>
    <xf numFmtId="4" fontId="3" fillId="4" borderId="9" xfId="2" applyNumberFormat="1" applyFont="1" applyFill="1" applyBorder="1" applyAlignment="1">
      <alignment horizontal="center" vertical="center"/>
    </xf>
    <xf numFmtId="4" fontId="3" fillId="0" borderId="4" xfId="2" applyNumberFormat="1" applyFont="1" applyBorder="1" applyAlignment="1">
      <alignment horizontal="center" vertical="center"/>
    </xf>
    <xf numFmtId="4" fontId="3" fillId="0" borderId="9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166" fontId="3" fillId="5" borderId="4" xfId="2" applyNumberFormat="1" applyFont="1" applyFill="1" applyBorder="1" applyAlignment="1">
      <alignment horizontal="center" vertical="center"/>
    </xf>
    <xf numFmtId="166" fontId="3" fillId="5" borderId="9" xfId="2" applyNumberFormat="1" applyFont="1" applyFill="1" applyBorder="1" applyAlignment="1">
      <alignment horizontal="center" vertical="center"/>
    </xf>
    <xf numFmtId="166" fontId="3" fillId="5" borderId="8" xfId="2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6" fontId="8" fillId="5" borderId="7" xfId="0" applyNumberFormat="1" applyFont="1" applyFill="1" applyBorder="1" applyAlignment="1">
      <alignment horizontal="center" vertical="center"/>
    </xf>
    <xf numFmtId="166" fontId="8" fillId="5" borderId="10" xfId="0" applyNumberFormat="1" applyFont="1" applyFill="1" applyBorder="1" applyAlignment="1">
      <alignment horizontal="center" vertical="center"/>
    </xf>
    <xf numFmtId="166" fontId="8" fillId="5" borderId="11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6" fontId="8" fillId="4" borderId="7" xfId="0" applyNumberFormat="1" applyFont="1" applyFill="1" applyBorder="1" applyAlignment="1">
      <alignment horizontal="center" vertical="center"/>
    </xf>
    <xf numFmtId="166" fontId="8" fillId="4" borderId="10" xfId="0" applyNumberFormat="1" applyFont="1" applyFill="1" applyBorder="1" applyAlignment="1">
      <alignment horizontal="center" vertical="center"/>
    </xf>
    <xf numFmtId="166" fontId="8" fillId="4" borderId="11" xfId="0" applyNumberFormat="1" applyFont="1" applyFill="1" applyBorder="1" applyAlignment="1">
      <alignment horizontal="center" vertical="center"/>
    </xf>
    <xf numFmtId="166" fontId="8" fillId="4" borderId="12" xfId="0" applyNumberFormat="1" applyFont="1" applyFill="1" applyBorder="1" applyAlignment="1">
      <alignment horizontal="center" vertical="center"/>
    </xf>
    <xf numFmtId="166" fontId="2" fillId="4" borderId="4" xfId="3" applyNumberFormat="1" applyFont="1" applyFill="1" applyBorder="1" applyAlignment="1">
      <alignment horizontal="center" vertical="center"/>
    </xf>
    <xf numFmtId="166" fontId="2" fillId="4" borderId="8" xfId="3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2" fillId="4" borderId="4" xfId="3" applyFont="1" applyFill="1" applyBorder="1" applyAlignment="1">
      <alignment horizontal="center" vertical="center"/>
    </xf>
    <xf numFmtId="0" fontId="2" fillId="4" borderId="8" xfId="3" applyFont="1" applyFill="1" applyBorder="1" applyAlignment="1">
      <alignment horizontal="center" vertical="center"/>
    </xf>
    <xf numFmtId="166" fontId="2" fillId="4" borderId="4" xfId="3" applyNumberFormat="1" applyFont="1" applyFill="1" applyBorder="1" applyAlignment="1">
      <alignment horizontal="center" vertical="center" wrapText="1"/>
    </xf>
    <xf numFmtId="166" fontId="2" fillId="4" borderId="8" xfId="3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</cellXfs>
  <cellStyles count="4">
    <cellStyle name="Обычный" xfId="0" builtinId="0"/>
    <cellStyle name="Обычный 3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2.75" x14ac:dyDescent="0.2"/>
  <cols>
    <col min="1" max="1" width="35.42578125" customWidth="1"/>
    <col min="3" max="3" width="13.42578125" customWidth="1"/>
    <col min="4" max="4" width="4.140625" customWidth="1"/>
    <col min="7" max="7" width="11" customWidth="1"/>
  </cols>
  <sheetData>
    <row r="1" spans="1:7" x14ac:dyDescent="0.2">
      <c r="A1" s="40"/>
      <c r="B1" s="40"/>
      <c r="C1" s="40"/>
      <c r="D1" s="40"/>
      <c r="E1" s="40"/>
      <c r="F1" s="40"/>
      <c r="G1" s="40"/>
    </row>
    <row r="2" spans="1:7" x14ac:dyDescent="0.2">
      <c r="A2" s="40"/>
      <c r="B2" s="40"/>
      <c r="C2" s="40"/>
      <c r="D2" s="40"/>
      <c r="E2" s="112" t="s">
        <v>253</v>
      </c>
      <c r="F2" s="112"/>
      <c r="G2" s="112"/>
    </row>
    <row r="3" spans="1:7" x14ac:dyDescent="0.2">
      <c r="A3" s="40"/>
      <c r="B3" s="40"/>
      <c r="C3" s="40"/>
      <c r="D3" s="40"/>
      <c r="E3" s="113" t="s">
        <v>254</v>
      </c>
      <c r="F3" s="113"/>
      <c r="G3" s="113"/>
    </row>
    <row r="4" spans="1:7" x14ac:dyDescent="0.2">
      <c r="A4" s="40"/>
      <c r="B4" s="40"/>
      <c r="C4" s="40"/>
      <c r="D4" s="40"/>
      <c r="E4" s="113" t="s">
        <v>255</v>
      </c>
      <c r="F4" s="113"/>
      <c r="G4" s="113"/>
    </row>
    <row r="5" spans="1:7" x14ac:dyDescent="0.2">
      <c r="A5" s="40"/>
      <c r="B5" s="40"/>
      <c r="C5" s="40"/>
      <c r="D5" s="40"/>
      <c r="E5" s="112" t="s">
        <v>256</v>
      </c>
      <c r="F5" s="112"/>
      <c r="G5" s="112"/>
    </row>
    <row r="6" spans="1:7" x14ac:dyDescent="0.2">
      <c r="A6" s="40"/>
      <c r="B6" s="40"/>
      <c r="C6" s="40"/>
      <c r="D6" s="40"/>
      <c r="E6" s="112" t="s">
        <v>257</v>
      </c>
      <c r="F6" s="112"/>
      <c r="G6" s="112"/>
    </row>
    <row r="7" spans="1:7" x14ac:dyDescent="0.2">
      <c r="A7" s="40"/>
      <c r="B7" s="40"/>
      <c r="C7" s="40"/>
      <c r="D7" s="40"/>
      <c r="E7" s="112" t="s">
        <v>258</v>
      </c>
      <c r="F7" s="112"/>
      <c r="G7" s="112"/>
    </row>
    <row r="8" spans="1:7" x14ac:dyDescent="0.2">
      <c r="A8" s="40"/>
      <c r="B8" s="40"/>
      <c r="C8" s="40"/>
      <c r="D8" s="40"/>
      <c r="E8" s="112" t="s">
        <v>259</v>
      </c>
      <c r="F8" s="112"/>
      <c r="G8" s="112"/>
    </row>
    <row r="9" spans="1:7" x14ac:dyDescent="0.2">
      <c r="A9" s="40"/>
      <c r="B9" s="40"/>
      <c r="C9" s="40"/>
      <c r="D9" s="40"/>
      <c r="E9" s="112" t="s">
        <v>260</v>
      </c>
      <c r="F9" s="112"/>
      <c r="G9" s="112"/>
    </row>
    <row r="10" spans="1:7" x14ac:dyDescent="0.2">
      <c r="A10" s="40"/>
      <c r="B10" s="40"/>
      <c r="C10" s="40"/>
      <c r="D10" s="40"/>
      <c r="E10" s="40"/>
      <c r="F10" s="40"/>
      <c r="G10" s="40"/>
    </row>
    <row r="11" spans="1:7" x14ac:dyDescent="0.2">
      <c r="A11" s="114" t="s">
        <v>261</v>
      </c>
      <c r="B11" s="114"/>
      <c r="C11" s="114"/>
      <c r="D11" s="114"/>
      <c r="E11" s="114"/>
      <c r="F11" s="114"/>
      <c r="G11" s="114"/>
    </row>
    <row r="12" spans="1:7" x14ac:dyDescent="0.2">
      <c r="A12" s="114" t="s">
        <v>262</v>
      </c>
      <c r="B12" s="114"/>
      <c r="C12" s="114"/>
      <c r="D12" s="114"/>
      <c r="E12" s="114"/>
      <c r="F12" s="114"/>
      <c r="G12" s="114"/>
    </row>
    <row r="13" spans="1:7" x14ac:dyDescent="0.2">
      <c r="A13" s="114" t="s">
        <v>444</v>
      </c>
      <c r="B13" s="114"/>
      <c r="C13" s="114"/>
      <c r="D13" s="114"/>
      <c r="E13" s="114"/>
      <c r="F13" s="114"/>
      <c r="G13" s="114"/>
    </row>
    <row r="14" spans="1:7" x14ac:dyDescent="0.2">
      <c r="A14" s="111" t="s">
        <v>445</v>
      </c>
      <c r="B14" s="111"/>
      <c r="C14" s="111"/>
      <c r="D14" s="111"/>
      <c r="E14" s="111"/>
      <c r="F14" s="111"/>
      <c r="G14" s="111"/>
    </row>
    <row r="15" spans="1:7" x14ac:dyDescent="0.2">
      <c r="A15" s="40"/>
      <c r="B15" s="40"/>
      <c r="C15" s="40"/>
      <c r="D15" s="40"/>
      <c r="E15" s="40"/>
      <c r="F15" s="40"/>
      <c r="G15" s="40"/>
    </row>
    <row r="16" spans="1:7" x14ac:dyDescent="0.2">
      <c r="A16" s="40"/>
      <c r="B16" s="40"/>
      <c r="C16" s="40"/>
      <c r="D16" s="40"/>
      <c r="E16" s="40"/>
      <c r="F16" s="101" t="s">
        <v>263</v>
      </c>
      <c r="G16" s="102"/>
    </row>
    <row r="17" spans="1:7" x14ac:dyDescent="0.2">
      <c r="A17" s="40"/>
      <c r="B17" s="40"/>
      <c r="C17" s="40"/>
      <c r="D17" s="40"/>
      <c r="E17" s="40"/>
      <c r="F17" s="103" t="s">
        <v>221</v>
      </c>
      <c r="G17" s="104"/>
    </row>
    <row r="18" spans="1:7" x14ac:dyDescent="0.2">
      <c r="A18" s="40"/>
      <c r="B18" s="40"/>
      <c r="C18" s="40"/>
      <c r="D18" s="105" t="s">
        <v>264</v>
      </c>
      <c r="E18" s="105"/>
      <c r="F18" s="106" t="s">
        <v>265</v>
      </c>
      <c r="G18" s="107"/>
    </row>
    <row r="19" spans="1:7" x14ac:dyDescent="0.2">
      <c r="A19" s="40"/>
      <c r="B19" s="40"/>
      <c r="C19" s="40"/>
      <c r="D19" s="105"/>
      <c r="E19" s="105"/>
      <c r="F19" s="108"/>
      <c r="G19" s="109"/>
    </row>
    <row r="20" spans="1:7" x14ac:dyDescent="0.2">
      <c r="A20" s="40"/>
      <c r="B20" s="40"/>
      <c r="C20" s="40"/>
      <c r="D20" s="40"/>
      <c r="E20" s="40"/>
      <c r="F20" s="40"/>
      <c r="G20" s="40"/>
    </row>
    <row r="21" spans="1:7" x14ac:dyDescent="0.2">
      <c r="A21" s="73" t="s">
        <v>266</v>
      </c>
      <c r="B21" s="110" t="s">
        <v>267</v>
      </c>
      <c r="C21" s="110"/>
      <c r="D21" s="88" t="s">
        <v>268</v>
      </c>
      <c r="E21" s="88"/>
      <c r="F21" s="93">
        <v>17491203</v>
      </c>
      <c r="G21" s="94"/>
    </row>
    <row r="22" spans="1:7" ht="23.25" customHeight="1" x14ac:dyDescent="0.2">
      <c r="A22" s="74" t="s">
        <v>269</v>
      </c>
      <c r="B22" s="110"/>
      <c r="C22" s="110"/>
      <c r="D22" s="88" t="s">
        <v>182</v>
      </c>
      <c r="E22" s="88"/>
      <c r="F22" s="95"/>
      <c r="G22" s="96"/>
    </row>
    <row r="23" spans="1:7" x14ac:dyDescent="0.2">
      <c r="A23" s="40"/>
      <c r="B23" s="40"/>
      <c r="C23" s="40"/>
      <c r="D23" s="40"/>
      <c r="E23" s="40"/>
      <c r="F23" s="40"/>
      <c r="G23" s="40"/>
    </row>
    <row r="24" spans="1:7" ht="18.75" customHeight="1" x14ac:dyDescent="0.2">
      <c r="A24" s="74" t="s">
        <v>270</v>
      </c>
      <c r="B24" s="97" t="s">
        <v>271</v>
      </c>
      <c r="C24" s="97"/>
      <c r="D24" s="88" t="s">
        <v>272</v>
      </c>
      <c r="E24" s="88"/>
      <c r="F24" s="93" t="s">
        <v>273</v>
      </c>
      <c r="G24" s="94"/>
    </row>
    <row r="25" spans="1:7" ht="18" customHeight="1" x14ac:dyDescent="0.2">
      <c r="A25" s="74" t="s">
        <v>274</v>
      </c>
      <c r="B25" s="97"/>
      <c r="C25" s="97"/>
      <c r="D25" s="88" t="s">
        <v>183</v>
      </c>
      <c r="E25" s="88"/>
      <c r="F25" s="95"/>
      <c r="G25" s="96"/>
    </row>
    <row r="26" spans="1:7" x14ac:dyDescent="0.2">
      <c r="A26" s="40"/>
      <c r="B26" s="40"/>
      <c r="C26" s="40"/>
      <c r="D26" s="40"/>
      <c r="E26" s="40"/>
      <c r="F26" s="40"/>
      <c r="G26" s="40"/>
    </row>
    <row r="27" spans="1:7" ht="17.25" customHeight="1" x14ac:dyDescent="0.2">
      <c r="A27" s="74" t="s">
        <v>275</v>
      </c>
      <c r="B27" s="97" t="s">
        <v>276</v>
      </c>
      <c r="C27" s="97"/>
      <c r="D27" s="88" t="s">
        <v>277</v>
      </c>
      <c r="E27" s="88"/>
      <c r="F27" s="93">
        <v>1150</v>
      </c>
      <c r="G27" s="94"/>
    </row>
    <row r="28" spans="1:7" ht="16.5" customHeight="1" x14ac:dyDescent="0.2">
      <c r="A28" s="74" t="s">
        <v>278</v>
      </c>
      <c r="B28" s="97"/>
      <c r="C28" s="97"/>
      <c r="D28" s="88" t="s">
        <v>184</v>
      </c>
      <c r="E28" s="88"/>
      <c r="F28" s="95"/>
      <c r="G28" s="96"/>
    </row>
    <row r="29" spans="1:7" x14ac:dyDescent="0.2">
      <c r="A29" s="40"/>
      <c r="B29" s="40"/>
      <c r="C29" s="40"/>
      <c r="D29" s="40"/>
      <c r="E29" s="40"/>
      <c r="F29" s="40"/>
      <c r="G29" s="40"/>
    </row>
    <row r="30" spans="1:7" ht="16.5" customHeight="1" x14ac:dyDescent="0.2">
      <c r="A30" s="74" t="s">
        <v>279</v>
      </c>
      <c r="B30" s="97" t="s">
        <v>280</v>
      </c>
      <c r="C30" s="97"/>
      <c r="D30" s="88" t="s">
        <v>281</v>
      </c>
      <c r="E30" s="88"/>
      <c r="F30" s="93">
        <v>144</v>
      </c>
      <c r="G30" s="94"/>
    </row>
    <row r="31" spans="1:7" ht="12.75" customHeight="1" x14ac:dyDescent="0.2">
      <c r="A31" s="74" t="s">
        <v>191</v>
      </c>
      <c r="B31" s="97"/>
      <c r="C31" s="97"/>
      <c r="D31" s="88" t="s">
        <v>185</v>
      </c>
      <c r="E31" s="88"/>
      <c r="F31" s="95"/>
      <c r="G31" s="96"/>
    </row>
    <row r="32" spans="1:7" x14ac:dyDescent="0.2">
      <c r="A32" s="40"/>
      <c r="B32" s="40"/>
      <c r="C32" s="40"/>
      <c r="D32" s="40"/>
      <c r="E32" s="40"/>
      <c r="F32" s="40"/>
      <c r="G32" s="40"/>
    </row>
    <row r="33" spans="1:7" ht="12" customHeight="1" x14ac:dyDescent="0.2">
      <c r="A33" s="74" t="s">
        <v>282</v>
      </c>
      <c r="B33" s="97" t="s">
        <v>283</v>
      </c>
      <c r="C33" s="97"/>
      <c r="D33" s="88" t="s">
        <v>284</v>
      </c>
      <c r="E33" s="88"/>
      <c r="F33" s="93">
        <v>1006</v>
      </c>
      <c r="G33" s="94"/>
    </row>
    <row r="34" spans="1:7" ht="12.75" customHeight="1" x14ac:dyDescent="0.2">
      <c r="A34" s="74" t="s">
        <v>180</v>
      </c>
      <c r="B34" s="97"/>
      <c r="C34" s="97"/>
      <c r="D34" s="88" t="s">
        <v>193</v>
      </c>
      <c r="E34" s="88"/>
      <c r="F34" s="95"/>
      <c r="G34" s="96"/>
    </row>
    <row r="35" spans="1:7" x14ac:dyDescent="0.2">
      <c r="A35" s="40"/>
      <c r="B35" s="40"/>
      <c r="C35" s="40"/>
      <c r="D35" s="40"/>
      <c r="E35" s="40"/>
      <c r="F35" s="40"/>
    </row>
    <row r="36" spans="1:7" x14ac:dyDescent="0.2">
      <c r="A36" s="98" t="s">
        <v>285</v>
      </c>
      <c r="B36" s="98"/>
      <c r="C36" s="99" t="s">
        <v>222</v>
      </c>
      <c r="D36" s="88" t="s">
        <v>286</v>
      </c>
      <c r="E36" s="88"/>
      <c r="F36" s="93" t="s">
        <v>287</v>
      </c>
      <c r="G36" s="94"/>
    </row>
    <row r="37" spans="1:7" x14ac:dyDescent="0.2">
      <c r="A37" s="100" t="s">
        <v>177</v>
      </c>
      <c r="B37" s="100"/>
      <c r="C37" s="99"/>
      <c r="D37" s="88" t="s">
        <v>186</v>
      </c>
      <c r="E37" s="88"/>
      <c r="F37" s="95"/>
      <c r="G37" s="96"/>
    </row>
    <row r="38" spans="1:7" x14ac:dyDescent="0.2">
      <c r="A38" s="40"/>
      <c r="B38" s="40"/>
      <c r="C38" s="40"/>
      <c r="D38" s="40"/>
      <c r="E38" s="40"/>
      <c r="F38" s="40"/>
      <c r="G38" s="40"/>
    </row>
    <row r="39" spans="1:7" x14ac:dyDescent="0.2">
      <c r="A39" s="73" t="s">
        <v>288</v>
      </c>
      <c r="B39" s="97" t="s">
        <v>222</v>
      </c>
      <c r="C39" s="97"/>
      <c r="D39" s="88" t="s">
        <v>289</v>
      </c>
      <c r="E39" s="88"/>
      <c r="F39" s="93">
        <v>1726264</v>
      </c>
      <c r="G39" s="94"/>
    </row>
    <row r="40" spans="1:7" ht="18.75" customHeight="1" x14ac:dyDescent="0.2">
      <c r="A40" s="74" t="s">
        <v>181</v>
      </c>
      <c r="B40" s="97"/>
      <c r="C40" s="97"/>
      <c r="D40" s="88" t="s">
        <v>187</v>
      </c>
      <c r="E40" s="88"/>
      <c r="F40" s="95"/>
      <c r="G40" s="96"/>
    </row>
    <row r="41" spans="1:7" x14ac:dyDescent="0.2">
      <c r="A41" s="40"/>
      <c r="B41" s="40"/>
      <c r="C41" s="40"/>
      <c r="D41" s="40"/>
      <c r="E41" s="40"/>
      <c r="F41" s="40"/>
      <c r="G41" s="40"/>
    </row>
    <row r="42" spans="1:7" x14ac:dyDescent="0.2">
      <c r="A42" s="73" t="s">
        <v>290</v>
      </c>
      <c r="B42" s="97" t="s">
        <v>291</v>
      </c>
      <c r="C42" s="97"/>
      <c r="D42" s="88" t="s">
        <v>292</v>
      </c>
      <c r="E42" s="88"/>
      <c r="F42" s="89" t="s">
        <v>222</v>
      </c>
      <c r="G42" s="90"/>
    </row>
    <row r="43" spans="1:7" x14ac:dyDescent="0.2">
      <c r="A43" s="74" t="s">
        <v>293</v>
      </c>
      <c r="B43" s="97"/>
      <c r="C43" s="97"/>
      <c r="D43" s="88" t="s">
        <v>188</v>
      </c>
      <c r="E43" s="88"/>
      <c r="F43" s="91"/>
      <c r="G43" s="92"/>
    </row>
    <row r="44" spans="1:7" x14ac:dyDescent="0.2">
      <c r="A44" s="40"/>
      <c r="B44" s="40"/>
      <c r="C44" s="40"/>
      <c r="D44" s="40"/>
      <c r="E44" s="40"/>
      <c r="F44" s="40"/>
      <c r="G44" s="40"/>
    </row>
    <row r="45" spans="1:7" ht="19.5" customHeight="1" x14ac:dyDescent="0.2">
      <c r="A45" s="74" t="s">
        <v>294</v>
      </c>
      <c r="B45" s="40"/>
      <c r="C45" s="40"/>
      <c r="D45" s="88" t="s">
        <v>295</v>
      </c>
      <c r="E45" s="88"/>
      <c r="F45" s="89" t="s">
        <v>222</v>
      </c>
      <c r="G45" s="90"/>
    </row>
    <row r="46" spans="1:7" ht="18" customHeight="1" x14ac:dyDescent="0.2">
      <c r="A46" s="74" t="s">
        <v>296</v>
      </c>
      <c r="B46" s="40"/>
      <c r="C46" s="40"/>
      <c r="D46" s="88" t="s">
        <v>189</v>
      </c>
      <c r="E46" s="88"/>
      <c r="F46" s="91"/>
      <c r="G46" s="92"/>
    </row>
    <row r="47" spans="1:7" x14ac:dyDescent="0.2">
      <c r="A47" s="40"/>
      <c r="B47" s="40"/>
      <c r="C47" s="40"/>
      <c r="D47" s="40"/>
      <c r="E47" s="40"/>
      <c r="F47" s="40"/>
      <c r="G47" s="40"/>
    </row>
    <row r="48" spans="1:7" x14ac:dyDescent="0.2">
      <c r="A48" s="40"/>
      <c r="B48" s="40"/>
      <c r="C48" s="40"/>
      <c r="D48" s="88" t="s">
        <v>297</v>
      </c>
      <c r="E48" s="88"/>
      <c r="F48" s="93" t="s">
        <v>222</v>
      </c>
      <c r="G48" s="94"/>
    </row>
    <row r="49" spans="1:7" x14ac:dyDescent="0.2">
      <c r="A49" s="40"/>
      <c r="B49" s="40"/>
      <c r="C49" s="40"/>
      <c r="D49" s="88" t="s">
        <v>190</v>
      </c>
      <c r="E49" s="88"/>
      <c r="F49" s="95"/>
      <c r="G49" s="96"/>
    </row>
    <row r="67" spans="3:3" x14ac:dyDescent="0.2">
      <c r="C67" s="40"/>
    </row>
  </sheetData>
  <mergeCells count="56"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  <mergeCell ref="F16:G16"/>
    <mergeCell ref="F17:G17"/>
    <mergeCell ref="D18:E19"/>
    <mergeCell ref="F18:G19"/>
    <mergeCell ref="B21:C22"/>
    <mergeCell ref="D21:E21"/>
    <mergeCell ref="F21:G22"/>
    <mergeCell ref="D22:E22"/>
    <mergeCell ref="B24:C25"/>
    <mergeCell ref="D24:E24"/>
    <mergeCell ref="F24:G25"/>
    <mergeCell ref="D25:E25"/>
    <mergeCell ref="B27:C28"/>
    <mergeCell ref="D27:E27"/>
    <mergeCell ref="F27:G28"/>
    <mergeCell ref="D28:E28"/>
    <mergeCell ref="B30:C31"/>
    <mergeCell ref="D30:E30"/>
    <mergeCell ref="F30:G31"/>
    <mergeCell ref="D31:E31"/>
    <mergeCell ref="B33:C34"/>
    <mergeCell ref="D33:E33"/>
    <mergeCell ref="F33:G34"/>
    <mergeCell ref="D34:E34"/>
    <mergeCell ref="A36:B36"/>
    <mergeCell ref="C36:C37"/>
    <mergeCell ref="D36:E36"/>
    <mergeCell ref="F36:G37"/>
    <mergeCell ref="A37:B37"/>
    <mergeCell ref="D37:E37"/>
    <mergeCell ref="B39:C40"/>
    <mergeCell ref="D39:E39"/>
    <mergeCell ref="F39:G40"/>
    <mergeCell ref="D40:E40"/>
    <mergeCell ref="B42:C43"/>
    <mergeCell ref="D42:E42"/>
    <mergeCell ref="F42:G43"/>
    <mergeCell ref="D43:E43"/>
    <mergeCell ref="D45:E45"/>
    <mergeCell ref="F45:G46"/>
    <mergeCell ref="D46:E46"/>
    <mergeCell ref="D48:E48"/>
    <mergeCell ref="F48:G49"/>
    <mergeCell ref="D49:E4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opLeftCell="A55" workbookViewId="0">
      <selection activeCell="I28" sqref="I28"/>
    </sheetView>
  </sheetViews>
  <sheetFormatPr defaultRowHeight="12.75" x14ac:dyDescent="0.2"/>
  <cols>
    <col min="1" max="1" width="51.42578125" customWidth="1"/>
    <col min="2" max="2" width="12.28515625" customWidth="1"/>
    <col min="3" max="3" width="15.5703125" customWidth="1"/>
    <col min="4" max="4" width="15.28515625" customWidth="1"/>
    <col min="5" max="5" width="16.140625" customWidth="1"/>
    <col min="6" max="6" width="16.42578125" customWidth="1"/>
  </cols>
  <sheetData>
    <row r="1" spans="1:11" x14ac:dyDescent="0.2">
      <c r="A1" s="133" t="s">
        <v>298</v>
      </c>
      <c r="B1" s="133" t="s">
        <v>299</v>
      </c>
      <c r="C1" s="93" t="s">
        <v>300</v>
      </c>
      <c r="D1" s="94"/>
      <c r="E1" s="93" t="s">
        <v>301</v>
      </c>
      <c r="F1" s="94"/>
    </row>
    <row r="2" spans="1:11" x14ac:dyDescent="0.2">
      <c r="A2" s="134"/>
      <c r="B2" s="134"/>
      <c r="C2" s="136"/>
      <c r="D2" s="137"/>
      <c r="E2" s="136"/>
      <c r="F2" s="137"/>
    </row>
    <row r="3" spans="1:11" x14ac:dyDescent="0.2">
      <c r="A3" s="134"/>
      <c r="B3" s="134"/>
      <c r="C3" s="136"/>
      <c r="D3" s="137"/>
      <c r="E3" s="136"/>
      <c r="F3" s="137"/>
    </row>
    <row r="4" spans="1:11" x14ac:dyDescent="0.2">
      <c r="A4" s="134"/>
      <c r="B4" s="134"/>
      <c r="C4" s="95"/>
      <c r="D4" s="96"/>
      <c r="E4" s="95"/>
      <c r="F4" s="96"/>
    </row>
    <row r="5" spans="1:11" x14ac:dyDescent="0.2">
      <c r="A5" s="134"/>
      <c r="B5" s="134"/>
      <c r="C5" s="133" t="s">
        <v>302</v>
      </c>
      <c r="D5" s="133" t="s">
        <v>303</v>
      </c>
      <c r="E5" s="133" t="s">
        <v>302</v>
      </c>
      <c r="F5" s="133" t="s">
        <v>303</v>
      </c>
    </row>
    <row r="6" spans="1:11" x14ac:dyDescent="0.2">
      <c r="A6" s="134"/>
      <c r="B6" s="134"/>
      <c r="C6" s="134"/>
      <c r="D6" s="134"/>
      <c r="E6" s="134"/>
      <c r="F6" s="134"/>
    </row>
    <row r="7" spans="1:11" x14ac:dyDescent="0.2">
      <c r="A7" s="134"/>
      <c r="B7" s="134"/>
      <c r="C7" s="134"/>
      <c r="D7" s="134"/>
      <c r="E7" s="134"/>
      <c r="F7" s="134"/>
    </row>
    <row r="8" spans="1:11" x14ac:dyDescent="0.2">
      <c r="A8" s="135"/>
      <c r="B8" s="135"/>
      <c r="C8" s="135"/>
      <c r="D8" s="135"/>
      <c r="E8" s="135"/>
      <c r="F8" s="135"/>
    </row>
    <row r="9" spans="1:11" x14ac:dyDescent="0.2">
      <c r="A9" s="41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</row>
    <row r="10" spans="1:11" x14ac:dyDescent="0.2">
      <c r="A10" s="43" t="s">
        <v>304</v>
      </c>
      <c r="B10" s="115" t="s">
        <v>7</v>
      </c>
      <c r="C10" s="121">
        <v>5708952.5999999996</v>
      </c>
      <c r="D10" s="127" t="s">
        <v>305</v>
      </c>
      <c r="E10" s="121">
        <v>5461813.4000000004</v>
      </c>
      <c r="F10" s="127" t="s">
        <v>305</v>
      </c>
      <c r="I10" s="67">
        <f>2404130.4/3106973.6</f>
        <v>0.77378526808209758</v>
      </c>
      <c r="K10" s="67">
        <f>E10/590229.9</f>
        <v>9.2537050393414493</v>
      </c>
    </row>
    <row r="11" spans="1:11" x14ac:dyDescent="0.2">
      <c r="A11" s="44" t="s">
        <v>306</v>
      </c>
      <c r="B11" s="116"/>
      <c r="C11" s="122"/>
      <c r="D11" s="128"/>
      <c r="E11" s="122"/>
      <c r="F11" s="128"/>
    </row>
    <row r="12" spans="1:11" ht="3.75" customHeight="1" x14ac:dyDescent="0.2">
      <c r="A12" s="45" t="s">
        <v>307</v>
      </c>
      <c r="B12" s="117"/>
      <c r="C12" s="123"/>
      <c r="D12" s="129"/>
      <c r="E12" s="123"/>
      <c r="F12" s="129"/>
    </row>
    <row r="13" spans="1:11" ht="21" customHeight="1" x14ac:dyDescent="0.2">
      <c r="A13" s="46" t="s">
        <v>308</v>
      </c>
      <c r="B13" s="115" t="s">
        <v>8</v>
      </c>
      <c r="C13" s="127" t="s">
        <v>305</v>
      </c>
      <c r="D13" s="121">
        <v>721951.7</v>
      </c>
      <c r="E13" s="127" t="s">
        <v>305</v>
      </c>
      <c r="F13" s="121"/>
      <c r="I13" s="68">
        <f>182/0.77</f>
        <v>236.36363636363635</v>
      </c>
      <c r="K13" s="68">
        <f>182/K10</f>
        <v>19.667797841647246</v>
      </c>
    </row>
    <row r="14" spans="1:11" ht="12.75" customHeight="1" x14ac:dyDescent="0.2">
      <c r="A14" s="47" t="s">
        <v>309</v>
      </c>
      <c r="B14" s="116"/>
      <c r="C14" s="128"/>
      <c r="D14" s="122"/>
      <c r="E14" s="128"/>
      <c r="F14" s="122"/>
    </row>
    <row r="15" spans="1:11" x14ac:dyDescent="0.2">
      <c r="A15" s="45" t="s">
        <v>310</v>
      </c>
      <c r="B15" s="117"/>
      <c r="C15" s="129"/>
      <c r="D15" s="123"/>
      <c r="E15" s="129"/>
      <c r="F15" s="123"/>
    </row>
    <row r="16" spans="1:11" ht="18.75" customHeight="1" x14ac:dyDescent="0.2">
      <c r="A16" s="47" t="s">
        <v>311</v>
      </c>
      <c r="B16" s="115" t="s">
        <v>18</v>
      </c>
      <c r="C16" s="130">
        <f>C10-D13</f>
        <v>4987000.8999999994</v>
      </c>
      <c r="D16" s="130">
        <v>0</v>
      </c>
      <c r="E16" s="130">
        <f>E10-F13</f>
        <v>5461813.4000000004</v>
      </c>
      <c r="F16" s="130">
        <v>0</v>
      </c>
    </row>
    <row r="17" spans="1:6" ht="17.25" customHeight="1" x14ac:dyDescent="0.2">
      <c r="A17" s="47" t="s">
        <v>312</v>
      </c>
      <c r="B17" s="116"/>
      <c r="C17" s="131"/>
      <c r="D17" s="131"/>
      <c r="E17" s="131"/>
      <c r="F17" s="131"/>
    </row>
    <row r="18" spans="1:6" ht="21.75" customHeight="1" x14ac:dyDescent="0.2">
      <c r="A18" s="47" t="s">
        <v>313</v>
      </c>
      <c r="B18" s="116"/>
      <c r="C18" s="131"/>
      <c r="D18" s="131"/>
      <c r="E18" s="131"/>
      <c r="F18" s="131"/>
    </row>
    <row r="19" spans="1:6" ht="15.75" customHeight="1" x14ac:dyDescent="0.2">
      <c r="A19" s="45" t="s">
        <v>314</v>
      </c>
      <c r="B19" s="117"/>
      <c r="C19" s="132"/>
      <c r="D19" s="132"/>
      <c r="E19" s="132"/>
      <c r="F19" s="132"/>
    </row>
    <row r="20" spans="1:6" ht="21.75" customHeight="1" x14ac:dyDescent="0.2">
      <c r="A20" s="46" t="s">
        <v>315</v>
      </c>
      <c r="B20" s="115" t="s">
        <v>17</v>
      </c>
      <c r="C20" s="127" t="s">
        <v>305</v>
      </c>
      <c r="D20" s="130">
        <f>D23+D25</f>
        <v>3187211.4</v>
      </c>
      <c r="E20" s="127" t="s">
        <v>305</v>
      </c>
      <c r="F20" s="130">
        <f>F23+F25</f>
        <v>3092877.9</v>
      </c>
    </row>
    <row r="21" spans="1:6" ht="14.25" customHeight="1" x14ac:dyDescent="0.2">
      <c r="A21" s="47" t="s">
        <v>316</v>
      </c>
      <c r="B21" s="116"/>
      <c r="C21" s="128"/>
      <c r="D21" s="131"/>
      <c r="E21" s="128"/>
      <c r="F21" s="131"/>
    </row>
    <row r="22" spans="1:6" ht="22.5" customHeight="1" x14ac:dyDescent="0.2">
      <c r="A22" s="45" t="s">
        <v>317</v>
      </c>
      <c r="B22" s="117"/>
      <c r="C22" s="129"/>
      <c r="D22" s="132"/>
      <c r="E22" s="129"/>
      <c r="F22" s="132"/>
    </row>
    <row r="23" spans="1:6" ht="16.5" customHeight="1" x14ac:dyDescent="0.2">
      <c r="A23" s="48" t="s">
        <v>318</v>
      </c>
      <c r="B23" s="115" t="s">
        <v>20</v>
      </c>
      <c r="C23" s="127" t="s">
        <v>305</v>
      </c>
      <c r="D23" s="121">
        <v>110035.9</v>
      </c>
      <c r="E23" s="127" t="s">
        <v>305</v>
      </c>
      <c r="F23" s="121"/>
    </row>
    <row r="24" spans="1:6" ht="14.25" customHeight="1" x14ac:dyDescent="0.2">
      <c r="A24" s="49" t="s">
        <v>319</v>
      </c>
      <c r="B24" s="117"/>
      <c r="C24" s="129"/>
      <c r="D24" s="123"/>
      <c r="E24" s="129"/>
      <c r="F24" s="123"/>
    </row>
    <row r="25" spans="1:6" ht="14.25" customHeight="1" x14ac:dyDescent="0.2">
      <c r="A25" s="48" t="s">
        <v>320</v>
      </c>
      <c r="B25" s="115" t="s">
        <v>21</v>
      </c>
      <c r="C25" s="127" t="s">
        <v>305</v>
      </c>
      <c r="D25" s="121">
        <v>3077175.5</v>
      </c>
      <c r="E25" s="127" t="s">
        <v>305</v>
      </c>
      <c r="F25" s="121">
        <v>3092877.9</v>
      </c>
    </row>
    <row r="26" spans="1:6" ht="14.25" customHeight="1" x14ac:dyDescent="0.2">
      <c r="A26" s="49" t="s">
        <v>321</v>
      </c>
      <c r="B26" s="117"/>
      <c r="C26" s="129"/>
      <c r="D26" s="123"/>
      <c r="E26" s="129"/>
      <c r="F26" s="123"/>
    </row>
    <row r="27" spans="1:6" ht="18" customHeight="1" x14ac:dyDescent="0.2">
      <c r="A27" s="50" t="s">
        <v>322</v>
      </c>
      <c r="B27" s="115" t="s">
        <v>22</v>
      </c>
      <c r="C27" s="127" t="s">
        <v>305</v>
      </c>
      <c r="D27" s="121"/>
      <c r="E27" s="127" t="s">
        <v>305</v>
      </c>
      <c r="F27" s="121"/>
    </row>
    <row r="28" spans="1:6" ht="14.25" customHeight="1" x14ac:dyDescent="0.2">
      <c r="A28" s="49" t="s">
        <v>323</v>
      </c>
      <c r="B28" s="117"/>
      <c r="C28" s="129"/>
      <c r="D28" s="123"/>
      <c r="E28" s="129"/>
      <c r="F28" s="123"/>
    </row>
    <row r="29" spans="1:6" ht="20.25" customHeight="1" x14ac:dyDescent="0.2">
      <c r="A29" s="50" t="s">
        <v>324</v>
      </c>
      <c r="B29" s="115" t="s">
        <v>23</v>
      </c>
      <c r="C29" s="127" t="s">
        <v>305</v>
      </c>
      <c r="D29" s="124" t="s">
        <v>222</v>
      </c>
      <c r="E29" s="127" t="s">
        <v>305</v>
      </c>
      <c r="F29" s="124" t="s">
        <v>222</v>
      </c>
    </row>
    <row r="30" spans="1:6" ht="15.75" customHeight="1" x14ac:dyDescent="0.2">
      <c r="A30" s="48" t="s">
        <v>325</v>
      </c>
      <c r="B30" s="116"/>
      <c r="C30" s="128"/>
      <c r="D30" s="126"/>
      <c r="E30" s="128"/>
      <c r="F30" s="126"/>
    </row>
    <row r="31" spans="1:6" ht="14.25" customHeight="1" x14ac:dyDescent="0.2">
      <c r="A31" s="49" t="s">
        <v>326</v>
      </c>
      <c r="B31" s="117"/>
      <c r="C31" s="129"/>
      <c r="D31" s="125"/>
      <c r="E31" s="129"/>
      <c r="F31" s="125"/>
    </row>
    <row r="32" spans="1:6" ht="20.25" customHeight="1" x14ac:dyDescent="0.2">
      <c r="A32" s="50" t="s">
        <v>327</v>
      </c>
      <c r="B32" s="115" t="s">
        <v>24</v>
      </c>
      <c r="C32" s="121">
        <v>2996743.4</v>
      </c>
      <c r="D32" s="124" t="s">
        <v>305</v>
      </c>
      <c r="E32" s="121">
        <v>3155947.2</v>
      </c>
      <c r="F32" s="124" t="s">
        <v>305</v>
      </c>
    </row>
    <row r="33" spans="1:6" ht="13.5" customHeight="1" x14ac:dyDescent="0.2">
      <c r="A33" s="49" t="s">
        <v>328</v>
      </c>
      <c r="B33" s="117"/>
      <c r="C33" s="123"/>
      <c r="D33" s="125"/>
      <c r="E33" s="123"/>
      <c r="F33" s="125"/>
    </row>
    <row r="34" spans="1:6" ht="24" customHeight="1" x14ac:dyDescent="0.2">
      <c r="A34" s="50" t="s">
        <v>329</v>
      </c>
      <c r="B34" s="115">
        <v>100</v>
      </c>
      <c r="C34" s="121">
        <f>C16-D20+C32</f>
        <v>4796532.8999999994</v>
      </c>
      <c r="D34" s="121">
        <v>0</v>
      </c>
      <c r="E34" s="121">
        <f>E16-F20+E32</f>
        <v>5524882.7000000011</v>
      </c>
      <c r="F34" s="121">
        <v>0</v>
      </c>
    </row>
    <row r="35" spans="1:6" ht="15.75" customHeight="1" x14ac:dyDescent="0.2">
      <c r="A35" s="48" t="s">
        <v>330</v>
      </c>
      <c r="B35" s="116"/>
      <c r="C35" s="122"/>
      <c r="D35" s="122"/>
      <c r="E35" s="122"/>
      <c r="F35" s="122"/>
    </row>
    <row r="36" spans="1:6" ht="14.25" customHeight="1" x14ac:dyDescent="0.2">
      <c r="A36" s="49" t="s">
        <v>331</v>
      </c>
      <c r="B36" s="117"/>
      <c r="C36" s="123"/>
      <c r="D36" s="123"/>
      <c r="E36" s="123"/>
      <c r="F36" s="123"/>
    </row>
    <row r="37" spans="1:6" ht="16.5" customHeight="1" x14ac:dyDescent="0.2">
      <c r="A37" s="50" t="s">
        <v>332</v>
      </c>
      <c r="B37" s="115">
        <v>110</v>
      </c>
      <c r="C37" s="121">
        <f>C49</f>
        <v>30433.8</v>
      </c>
      <c r="D37" s="124" t="s">
        <v>305</v>
      </c>
      <c r="E37" s="121">
        <f>E49+E41</f>
        <v>16320.5</v>
      </c>
      <c r="F37" s="124" t="s">
        <v>305</v>
      </c>
    </row>
    <row r="38" spans="1:6" ht="15.75" customHeight="1" x14ac:dyDescent="0.2">
      <c r="A38" s="48" t="s">
        <v>333</v>
      </c>
      <c r="B38" s="116"/>
      <c r="C38" s="122"/>
      <c r="D38" s="126"/>
      <c r="E38" s="122"/>
      <c r="F38" s="126"/>
    </row>
    <row r="39" spans="1:6" ht="16.5" customHeight="1" x14ac:dyDescent="0.2">
      <c r="A39" s="48" t="s">
        <v>334</v>
      </c>
      <c r="B39" s="116"/>
      <c r="C39" s="122"/>
      <c r="D39" s="126"/>
      <c r="E39" s="122"/>
      <c r="F39" s="126"/>
    </row>
    <row r="40" spans="1:6" ht="18" customHeight="1" x14ac:dyDescent="0.2">
      <c r="A40" s="49" t="s">
        <v>335</v>
      </c>
      <c r="B40" s="117"/>
      <c r="C40" s="123"/>
      <c r="D40" s="125"/>
      <c r="E40" s="123"/>
      <c r="F40" s="125"/>
    </row>
    <row r="41" spans="1:6" ht="17.25" customHeight="1" x14ac:dyDescent="0.2">
      <c r="A41" s="48" t="s">
        <v>336</v>
      </c>
      <c r="B41" s="115">
        <v>120</v>
      </c>
      <c r="C41" s="121"/>
      <c r="D41" s="124" t="s">
        <v>305</v>
      </c>
      <c r="E41" s="121">
        <v>5088.6000000000004</v>
      </c>
      <c r="F41" s="124" t="s">
        <v>305</v>
      </c>
    </row>
    <row r="42" spans="1:6" ht="15.75" customHeight="1" x14ac:dyDescent="0.2">
      <c r="A42" s="49" t="s">
        <v>337</v>
      </c>
      <c r="B42" s="117"/>
      <c r="C42" s="123"/>
      <c r="D42" s="125"/>
      <c r="E42" s="123"/>
      <c r="F42" s="125"/>
    </row>
    <row r="43" spans="1:6" ht="14.25" customHeight="1" x14ac:dyDescent="0.2">
      <c r="A43" s="50" t="s">
        <v>338</v>
      </c>
      <c r="B43" s="115">
        <v>130</v>
      </c>
      <c r="C43" s="121" t="s">
        <v>222</v>
      </c>
      <c r="D43" s="124" t="s">
        <v>305</v>
      </c>
      <c r="E43" s="121" t="s">
        <v>222</v>
      </c>
      <c r="F43" s="124" t="s">
        <v>305</v>
      </c>
    </row>
    <row r="44" spans="1:6" ht="15.75" customHeight="1" x14ac:dyDescent="0.2">
      <c r="A44" s="49" t="s">
        <v>339</v>
      </c>
      <c r="B44" s="117"/>
      <c r="C44" s="123"/>
      <c r="D44" s="125"/>
      <c r="E44" s="123"/>
      <c r="F44" s="125"/>
    </row>
    <row r="45" spans="1:6" ht="17.25" customHeight="1" x14ac:dyDescent="0.2">
      <c r="A45" s="50" t="s">
        <v>340</v>
      </c>
      <c r="B45" s="115">
        <v>140</v>
      </c>
      <c r="C45" s="121" t="s">
        <v>222</v>
      </c>
      <c r="D45" s="124" t="s">
        <v>305</v>
      </c>
      <c r="E45" s="121" t="s">
        <v>222</v>
      </c>
      <c r="F45" s="124" t="s">
        <v>305</v>
      </c>
    </row>
    <row r="46" spans="1:6" ht="15" customHeight="1" x14ac:dyDescent="0.2">
      <c r="A46" s="49" t="s">
        <v>341</v>
      </c>
      <c r="B46" s="117"/>
      <c r="C46" s="123"/>
      <c r="D46" s="125"/>
      <c r="E46" s="123"/>
      <c r="F46" s="125"/>
    </row>
    <row r="47" spans="1:6" ht="17.25" customHeight="1" x14ac:dyDescent="0.2">
      <c r="A47" s="50" t="s">
        <v>342</v>
      </c>
      <c r="B47" s="115">
        <v>150</v>
      </c>
      <c r="C47" s="121" t="s">
        <v>222</v>
      </c>
      <c r="D47" s="124" t="s">
        <v>305</v>
      </c>
      <c r="E47" s="121" t="s">
        <v>222</v>
      </c>
      <c r="F47" s="124" t="s">
        <v>305</v>
      </c>
    </row>
    <row r="48" spans="1:6" ht="15.75" customHeight="1" x14ac:dyDescent="0.2">
      <c r="A48" s="49" t="s">
        <v>343</v>
      </c>
      <c r="B48" s="117"/>
      <c r="C48" s="123"/>
      <c r="D48" s="125"/>
      <c r="E48" s="123"/>
      <c r="F48" s="125"/>
    </row>
    <row r="49" spans="1:6" ht="15.75" customHeight="1" x14ac:dyDescent="0.2">
      <c r="A49" s="50" t="s">
        <v>344</v>
      </c>
      <c r="B49" s="115">
        <v>160</v>
      </c>
      <c r="C49" s="121">
        <v>30433.8</v>
      </c>
      <c r="D49" s="124" t="s">
        <v>305</v>
      </c>
      <c r="E49" s="121">
        <v>11231.9</v>
      </c>
      <c r="F49" s="124" t="s">
        <v>305</v>
      </c>
    </row>
    <row r="50" spans="1:6" ht="12.75" customHeight="1" x14ac:dyDescent="0.2">
      <c r="A50" s="49" t="s">
        <v>345</v>
      </c>
      <c r="B50" s="117"/>
      <c r="C50" s="123"/>
      <c r="D50" s="125"/>
      <c r="E50" s="123"/>
      <c r="F50" s="125"/>
    </row>
    <row r="51" spans="1:6" ht="15" customHeight="1" x14ac:dyDescent="0.2">
      <c r="A51" s="50" t="s">
        <v>346</v>
      </c>
      <c r="B51" s="115">
        <v>170</v>
      </c>
      <c r="C51" s="124" t="s">
        <v>305</v>
      </c>
      <c r="D51" s="121">
        <v>0</v>
      </c>
      <c r="E51" s="124" t="s">
        <v>305</v>
      </c>
      <c r="F51" s="121">
        <v>0</v>
      </c>
    </row>
    <row r="52" spans="1:6" ht="13.5" customHeight="1" x14ac:dyDescent="0.2">
      <c r="A52" s="48" t="s">
        <v>347</v>
      </c>
      <c r="B52" s="116"/>
      <c r="C52" s="126"/>
      <c r="D52" s="122"/>
      <c r="E52" s="126"/>
      <c r="F52" s="122"/>
    </row>
    <row r="53" spans="1:6" ht="23.25" customHeight="1" x14ac:dyDescent="0.2">
      <c r="A53" s="48" t="s">
        <v>348</v>
      </c>
      <c r="B53" s="116"/>
      <c r="C53" s="126"/>
      <c r="D53" s="122"/>
      <c r="E53" s="126"/>
      <c r="F53" s="122"/>
    </row>
    <row r="54" spans="1:6" ht="16.5" customHeight="1" x14ac:dyDescent="0.2">
      <c r="A54" s="49" t="s">
        <v>224</v>
      </c>
      <c r="B54" s="117"/>
      <c r="C54" s="125"/>
      <c r="D54" s="123"/>
      <c r="E54" s="125"/>
      <c r="F54" s="123"/>
    </row>
    <row r="55" spans="1:6" ht="17.25" customHeight="1" x14ac:dyDescent="0.2">
      <c r="A55" s="50" t="s">
        <v>349</v>
      </c>
      <c r="B55" s="115">
        <v>180</v>
      </c>
      <c r="C55" s="124" t="s">
        <v>305</v>
      </c>
      <c r="D55" s="121" t="s">
        <v>222</v>
      </c>
      <c r="E55" s="124" t="s">
        <v>305</v>
      </c>
      <c r="F55" s="121" t="s">
        <v>222</v>
      </c>
    </row>
    <row r="56" spans="1:6" ht="15" customHeight="1" x14ac:dyDescent="0.2">
      <c r="A56" s="49" t="s">
        <v>350</v>
      </c>
      <c r="B56" s="117"/>
      <c r="C56" s="125"/>
      <c r="D56" s="123"/>
      <c r="E56" s="125"/>
      <c r="F56" s="123"/>
    </row>
    <row r="57" spans="1:6" ht="17.25" customHeight="1" x14ac:dyDescent="0.2">
      <c r="A57" s="50" t="s">
        <v>351</v>
      </c>
      <c r="B57" s="115">
        <v>190</v>
      </c>
      <c r="C57" s="124" t="s">
        <v>305</v>
      </c>
      <c r="D57" s="121" t="s">
        <v>222</v>
      </c>
      <c r="E57" s="124" t="s">
        <v>305</v>
      </c>
      <c r="F57" s="121" t="s">
        <v>222</v>
      </c>
    </row>
    <row r="58" spans="1:6" ht="16.5" customHeight="1" x14ac:dyDescent="0.2">
      <c r="A58" s="48" t="s">
        <v>352</v>
      </c>
      <c r="B58" s="116"/>
      <c r="C58" s="126"/>
      <c r="D58" s="122"/>
      <c r="E58" s="126"/>
      <c r="F58" s="122"/>
    </row>
    <row r="59" spans="1:6" ht="15.75" customHeight="1" x14ac:dyDescent="0.2">
      <c r="A59" s="48" t="s">
        <v>353</v>
      </c>
      <c r="B59" s="116"/>
      <c r="C59" s="126"/>
      <c r="D59" s="122"/>
      <c r="E59" s="126"/>
      <c r="F59" s="122"/>
    </row>
    <row r="60" spans="1:6" ht="12" customHeight="1" x14ac:dyDescent="0.2">
      <c r="A60" s="49" t="s">
        <v>354</v>
      </c>
      <c r="B60" s="117"/>
      <c r="C60" s="125"/>
      <c r="D60" s="123"/>
      <c r="E60" s="125"/>
      <c r="F60" s="123"/>
    </row>
    <row r="61" spans="1:6" ht="15" customHeight="1" x14ac:dyDescent="0.2">
      <c r="A61" s="50" t="s">
        <v>355</v>
      </c>
      <c r="B61" s="115">
        <v>200</v>
      </c>
      <c r="C61" s="124" t="s">
        <v>305</v>
      </c>
      <c r="D61" s="121" t="s">
        <v>222</v>
      </c>
      <c r="E61" s="124" t="s">
        <v>305</v>
      </c>
      <c r="F61" s="121" t="s">
        <v>222</v>
      </c>
    </row>
    <row r="62" spans="1:6" ht="16.5" customHeight="1" x14ac:dyDescent="0.2">
      <c r="A62" s="49" t="s">
        <v>356</v>
      </c>
      <c r="B62" s="117"/>
      <c r="C62" s="125"/>
      <c r="D62" s="123"/>
      <c r="E62" s="125"/>
      <c r="F62" s="123"/>
    </row>
    <row r="63" spans="1:6" ht="15.75" customHeight="1" x14ac:dyDescent="0.2">
      <c r="A63" s="50" t="s">
        <v>357</v>
      </c>
      <c r="B63" s="115">
        <v>210</v>
      </c>
      <c r="C63" s="124" t="s">
        <v>305</v>
      </c>
      <c r="D63" s="121" t="s">
        <v>222</v>
      </c>
      <c r="E63" s="124" t="s">
        <v>305</v>
      </c>
      <c r="F63" s="121" t="s">
        <v>222</v>
      </c>
    </row>
    <row r="64" spans="1:6" ht="16.5" customHeight="1" x14ac:dyDescent="0.2">
      <c r="A64" s="49" t="s">
        <v>358</v>
      </c>
      <c r="B64" s="117"/>
      <c r="C64" s="125"/>
      <c r="D64" s="123"/>
      <c r="E64" s="125"/>
      <c r="F64" s="123"/>
    </row>
    <row r="65" spans="1:6" ht="16.5" customHeight="1" x14ac:dyDescent="0.2">
      <c r="A65" s="50" t="s">
        <v>359</v>
      </c>
      <c r="B65" s="115">
        <v>220</v>
      </c>
      <c r="C65" s="121">
        <f>C34+C37</f>
        <v>4826966.6999999993</v>
      </c>
      <c r="D65" s="121">
        <v>0</v>
      </c>
      <c r="E65" s="121">
        <f>E34+E37</f>
        <v>5541203.2000000011</v>
      </c>
      <c r="F65" s="121">
        <v>0</v>
      </c>
    </row>
    <row r="66" spans="1:6" ht="12.75" customHeight="1" x14ac:dyDescent="0.2">
      <c r="A66" s="48" t="s">
        <v>360</v>
      </c>
      <c r="B66" s="116"/>
      <c r="C66" s="122"/>
      <c r="D66" s="122"/>
      <c r="E66" s="122"/>
      <c r="F66" s="122"/>
    </row>
    <row r="67" spans="1:6" ht="15.75" customHeight="1" x14ac:dyDescent="0.2">
      <c r="A67" s="48" t="s">
        <v>361</v>
      </c>
      <c r="B67" s="116"/>
      <c r="C67" s="122"/>
      <c r="D67" s="122"/>
      <c r="E67" s="122"/>
      <c r="F67" s="122"/>
    </row>
    <row r="68" spans="1:6" ht="16.5" customHeight="1" x14ac:dyDescent="0.2">
      <c r="A68" s="49" t="s">
        <v>362</v>
      </c>
      <c r="B68" s="117"/>
      <c r="C68" s="123"/>
      <c r="D68" s="123"/>
      <c r="E68" s="123"/>
      <c r="F68" s="123"/>
    </row>
    <row r="69" spans="1:6" ht="17.25" customHeight="1" x14ac:dyDescent="0.2">
      <c r="A69" s="50" t="s">
        <v>363</v>
      </c>
      <c r="B69" s="115">
        <v>230</v>
      </c>
      <c r="C69" s="118" t="s">
        <v>222</v>
      </c>
      <c r="D69" s="118" t="s">
        <v>222</v>
      </c>
      <c r="E69" s="118" t="s">
        <v>222</v>
      </c>
      <c r="F69" s="118" t="s">
        <v>222</v>
      </c>
    </row>
    <row r="70" spans="1:6" ht="17.25" customHeight="1" x14ac:dyDescent="0.2">
      <c r="A70" s="49" t="s">
        <v>364</v>
      </c>
      <c r="B70" s="117"/>
      <c r="C70" s="120"/>
      <c r="D70" s="120"/>
      <c r="E70" s="120"/>
      <c r="F70" s="120"/>
    </row>
    <row r="71" spans="1:6" ht="18" customHeight="1" x14ac:dyDescent="0.2">
      <c r="A71" s="50" t="s">
        <v>365</v>
      </c>
      <c r="B71" s="115">
        <v>240</v>
      </c>
      <c r="C71" s="118">
        <f>C65</f>
        <v>4826966.6999999993</v>
      </c>
      <c r="D71" s="118">
        <v>0</v>
      </c>
      <c r="E71" s="118">
        <f>E65</f>
        <v>5541203.2000000011</v>
      </c>
      <c r="F71" s="118">
        <v>0</v>
      </c>
    </row>
    <row r="72" spans="1:6" ht="13.5" customHeight="1" x14ac:dyDescent="0.2">
      <c r="A72" s="48" t="s">
        <v>366</v>
      </c>
      <c r="B72" s="116"/>
      <c r="C72" s="119"/>
      <c r="D72" s="119"/>
      <c r="E72" s="119"/>
      <c r="F72" s="119"/>
    </row>
    <row r="73" spans="1:6" ht="14.25" customHeight="1" x14ac:dyDescent="0.2">
      <c r="A73" s="48" t="s">
        <v>367</v>
      </c>
      <c r="B73" s="116"/>
      <c r="C73" s="119"/>
      <c r="D73" s="119"/>
      <c r="E73" s="119"/>
      <c r="F73" s="119"/>
    </row>
    <row r="74" spans="1:6" ht="12" customHeight="1" x14ac:dyDescent="0.2">
      <c r="A74" s="49" t="s">
        <v>368</v>
      </c>
      <c r="B74" s="117"/>
      <c r="C74" s="120"/>
      <c r="D74" s="120"/>
      <c r="E74" s="120"/>
      <c r="F74" s="120"/>
    </row>
  </sheetData>
  <mergeCells count="128"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H21" sqref="H21"/>
    </sheetView>
  </sheetViews>
  <sheetFormatPr defaultRowHeight="12.75" x14ac:dyDescent="0.2"/>
  <cols>
    <col min="1" max="1" width="48.28515625" customWidth="1"/>
    <col min="2" max="2" width="12.28515625" customWidth="1"/>
    <col min="3" max="3" width="12.42578125" customWidth="1"/>
    <col min="4" max="4" width="12.28515625" customWidth="1"/>
    <col min="5" max="5" width="13" customWidth="1"/>
    <col min="6" max="6" width="12.42578125" customWidth="1"/>
  </cols>
  <sheetData>
    <row r="1" spans="1:6" x14ac:dyDescent="0.2">
      <c r="A1" s="157" t="s">
        <v>369</v>
      </c>
      <c r="B1" s="133" t="s">
        <v>299</v>
      </c>
      <c r="C1" s="106" t="s">
        <v>370</v>
      </c>
      <c r="D1" s="107"/>
      <c r="E1" s="159" t="s">
        <v>371</v>
      </c>
      <c r="F1" s="157"/>
    </row>
    <row r="2" spans="1:6" ht="8.25" customHeight="1" x14ac:dyDescent="0.2">
      <c r="A2" s="158"/>
      <c r="B2" s="134"/>
      <c r="C2" s="161" t="s">
        <v>372</v>
      </c>
      <c r="D2" s="162"/>
      <c r="E2" s="160"/>
      <c r="F2" s="158"/>
    </row>
    <row r="3" spans="1:6" hidden="1" x14ac:dyDescent="0.2">
      <c r="A3" s="158"/>
      <c r="B3" s="134"/>
      <c r="C3" s="161" t="s">
        <v>373</v>
      </c>
      <c r="D3" s="162"/>
      <c r="E3" s="163" t="s">
        <v>374</v>
      </c>
      <c r="F3" s="164"/>
    </row>
    <row r="4" spans="1:6" hidden="1" x14ac:dyDescent="0.2">
      <c r="A4" s="158"/>
      <c r="B4" s="134"/>
      <c r="C4" s="95" t="s">
        <v>375</v>
      </c>
      <c r="D4" s="96"/>
      <c r="E4" s="165"/>
      <c r="F4" s="166"/>
    </row>
    <row r="5" spans="1:6" ht="18" customHeight="1" x14ac:dyDescent="0.2">
      <c r="A5" s="164" t="s">
        <v>1</v>
      </c>
      <c r="B5" s="134"/>
      <c r="C5" s="75" t="s">
        <v>376</v>
      </c>
      <c r="D5" s="78" t="s">
        <v>377</v>
      </c>
      <c r="E5" s="75" t="s">
        <v>376</v>
      </c>
      <c r="F5" s="75" t="s">
        <v>377</v>
      </c>
    </row>
    <row r="6" spans="1:6" ht="14.25" customHeight="1" x14ac:dyDescent="0.2">
      <c r="A6" s="164"/>
      <c r="B6" s="134"/>
      <c r="C6" s="76" t="s">
        <v>378</v>
      </c>
      <c r="D6" s="76" t="s">
        <v>379</v>
      </c>
      <c r="E6" s="76" t="s">
        <v>378</v>
      </c>
      <c r="F6" s="76" t="s">
        <v>379</v>
      </c>
    </row>
    <row r="7" spans="1:6" ht="1.5" hidden="1" customHeight="1" x14ac:dyDescent="0.2">
      <c r="A7" s="164"/>
      <c r="B7" s="134"/>
      <c r="C7" s="76" t="s">
        <v>380</v>
      </c>
      <c r="D7" s="76" t="s">
        <v>381</v>
      </c>
      <c r="E7" s="76" t="s">
        <v>380</v>
      </c>
      <c r="F7" s="76" t="s">
        <v>381</v>
      </c>
    </row>
    <row r="8" spans="1:6" hidden="1" x14ac:dyDescent="0.2">
      <c r="A8" s="166"/>
      <c r="B8" s="135"/>
      <c r="C8" s="77" t="s">
        <v>382</v>
      </c>
      <c r="D8" s="77" t="s">
        <v>383</v>
      </c>
      <c r="E8" s="77" t="s">
        <v>382</v>
      </c>
      <c r="F8" s="77" t="s">
        <v>383</v>
      </c>
    </row>
    <row r="9" spans="1:6" x14ac:dyDescent="0.2">
      <c r="A9" s="41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</row>
    <row r="10" spans="1:6" x14ac:dyDescent="0.2">
      <c r="A10" s="51" t="s">
        <v>384</v>
      </c>
      <c r="B10" s="138">
        <v>250</v>
      </c>
      <c r="C10" s="153" t="s">
        <v>305</v>
      </c>
      <c r="D10" s="155" t="s">
        <v>222</v>
      </c>
      <c r="E10" s="153" t="s">
        <v>305</v>
      </c>
      <c r="F10" s="155">
        <v>0</v>
      </c>
    </row>
    <row r="11" spans="1:6" ht="13.5" customHeight="1" x14ac:dyDescent="0.2">
      <c r="A11" s="52" t="s">
        <v>385</v>
      </c>
      <c r="B11" s="139"/>
      <c r="C11" s="154"/>
      <c r="D11" s="156"/>
      <c r="E11" s="154"/>
      <c r="F11" s="156"/>
    </row>
    <row r="12" spans="1:6" ht="11.25" customHeight="1" x14ac:dyDescent="0.2">
      <c r="A12" s="53" t="s">
        <v>386</v>
      </c>
      <c r="B12" s="138">
        <v>260</v>
      </c>
      <c r="C12" s="153" t="s">
        <v>305</v>
      </c>
      <c r="D12" s="155">
        <v>4488595.3</v>
      </c>
      <c r="E12" s="153" t="s">
        <v>305</v>
      </c>
      <c r="F12" s="155">
        <v>4860387</v>
      </c>
    </row>
    <row r="13" spans="1:6" ht="12.75" customHeight="1" x14ac:dyDescent="0.2">
      <c r="A13" s="54" t="s">
        <v>387</v>
      </c>
      <c r="B13" s="139"/>
      <c r="C13" s="154"/>
      <c r="D13" s="156"/>
      <c r="E13" s="154"/>
      <c r="F13" s="156"/>
    </row>
    <row r="14" spans="1:6" ht="24.75" customHeight="1" x14ac:dyDescent="0.2">
      <c r="A14" s="55" t="s">
        <v>388</v>
      </c>
      <c r="B14" s="138">
        <v>270</v>
      </c>
      <c r="C14" s="149">
        <v>338371.39999999944</v>
      </c>
      <c r="D14" s="149">
        <v>0</v>
      </c>
      <c r="E14" s="149">
        <v>680816.2</v>
      </c>
      <c r="F14" s="149">
        <v>0</v>
      </c>
    </row>
    <row r="15" spans="1:6" ht="21.75" customHeight="1" x14ac:dyDescent="0.2">
      <c r="A15" s="54" t="s">
        <v>389</v>
      </c>
      <c r="B15" s="139"/>
      <c r="C15" s="150"/>
      <c r="D15" s="150"/>
      <c r="E15" s="150"/>
      <c r="F15" s="150"/>
    </row>
    <row r="16" spans="1:6" ht="7.5" hidden="1" customHeight="1" x14ac:dyDescent="0.2">
      <c r="A16" s="56"/>
      <c r="B16" s="56"/>
      <c r="C16" s="56"/>
      <c r="D16" s="56"/>
      <c r="E16" s="56"/>
      <c r="F16" s="56"/>
    </row>
    <row r="17" spans="1:6" x14ac:dyDescent="0.2">
      <c r="A17" s="151" t="s">
        <v>390</v>
      </c>
      <c r="B17" s="151"/>
      <c r="C17" s="151"/>
      <c r="D17" s="151"/>
      <c r="E17" s="151"/>
      <c r="F17" s="151"/>
    </row>
    <row r="18" spans="1:6" x14ac:dyDescent="0.2">
      <c r="A18" s="152" t="s">
        <v>391</v>
      </c>
      <c r="B18" s="152"/>
      <c r="C18" s="152"/>
      <c r="D18" s="152"/>
      <c r="E18" s="152"/>
      <c r="F18" s="152"/>
    </row>
    <row r="19" spans="1:6" ht="7.5" hidden="1" customHeight="1" x14ac:dyDescent="0.2">
      <c r="A19" s="57" t="s">
        <v>222</v>
      </c>
      <c r="B19" s="57" t="s">
        <v>222</v>
      </c>
      <c r="C19" s="57" t="s">
        <v>222</v>
      </c>
      <c r="D19" s="57" t="s">
        <v>222</v>
      </c>
      <c r="E19" s="57" t="s">
        <v>222</v>
      </c>
      <c r="F19" s="57" t="s">
        <v>222</v>
      </c>
    </row>
    <row r="20" spans="1:6" x14ac:dyDescent="0.2">
      <c r="A20" s="133" t="s">
        <v>298</v>
      </c>
      <c r="B20" s="133" t="s">
        <v>392</v>
      </c>
      <c r="C20" s="93" t="s">
        <v>393</v>
      </c>
      <c r="D20" s="94"/>
      <c r="E20" s="93" t="s">
        <v>394</v>
      </c>
      <c r="F20" s="94"/>
    </row>
    <row r="21" spans="1:6" x14ac:dyDescent="0.2">
      <c r="A21" s="134"/>
      <c r="B21" s="134"/>
      <c r="C21" s="136"/>
      <c r="D21" s="137"/>
      <c r="E21" s="136"/>
      <c r="F21" s="137"/>
    </row>
    <row r="22" spans="1:6" x14ac:dyDescent="0.2">
      <c r="A22" s="134"/>
      <c r="B22" s="134"/>
      <c r="C22" s="136"/>
      <c r="D22" s="137"/>
      <c r="E22" s="136"/>
      <c r="F22" s="137"/>
    </row>
    <row r="23" spans="1:6" ht="17.25" customHeight="1" x14ac:dyDescent="0.2">
      <c r="A23" s="135"/>
      <c r="B23" s="135"/>
      <c r="C23" s="95"/>
      <c r="D23" s="96"/>
      <c r="E23" s="95"/>
      <c r="F23" s="96"/>
    </row>
    <row r="24" spans="1:6" ht="15" customHeight="1" x14ac:dyDescent="0.2">
      <c r="A24" s="58" t="s">
        <v>395</v>
      </c>
      <c r="B24" s="138">
        <v>280</v>
      </c>
      <c r="C24" s="145"/>
      <c r="D24" s="146"/>
      <c r="E24" s="145"/>
      <c r="F24" s="146"/>
    </row>
    <row r="25" spans="1:6" ht="12" customHeight="1" x14ac:dyDescent="0.2">
      <c r="A25" s="59" t="s">
        <v>396</v>
      </c>
      <c r="B25" s="139"/>
      <c r="C25" s="147"/>
      <c r="D25" s="148"/>
      <c r="E25" s="147"/>
      <c r="F25" s="148"/>
    </row>
    <row r="26" spans="1:6" ht="13.5" customHeight="1" x14ac:dyDescent="0.2">
      <c r="A26" s="58" t="s">
        <v>397</v>
      </c>
      <c r="B26" s="138">
        <v>290</v>
      </c>
      <c r="C26" s="145">
        <v>130956.4</v>
      </c>
      <c r="D26" s="146"/>
      <c r="E26" s="145">
        <v>192756.4</v>
      </c>
      <c r="F26" s="146"/>
    </row>
    <row r="27" spans="1:6" ht="12.75" customHeight="1" x14ac:dyDescent="0.2">
      <c r="A27" s="59" t="s">
        <v>398</v>
      </c>
      <c r="B27" s="139"/>
      <c r="C27" s="147"/>
      <c r="D27" s="148"/>
      <c r="E27" s="147"/>
      <c r="F27" s="148"/>
    </row>
    <row r="28" spans="1:6" ht="23.25" customHeight="1" x14ac:dyDescent="0.2">
      <c r="A28" s="58" t="s">
        <v>399</v>
      </c>
      <c r="B28" s="138">
        <v>291</v>
      </c>
      <c r="C28" s="145">
        <v>9603.4</v>
      </c>
      <c r="D28" s="146"/>
      <c r="E28" s="145">
        <v>9514.9</v>
      </c>
      <c r="F28" s="146"/>
    </row>
    <row r="29" spans="1:6" ht="24" customHeight="1" x14ac:dyDescent="0.2">
      <c r="A29" s="59" t="s">
        <v>400</v>
      </c>
      <c r="B29" s="139"/>
      <c r="C29" s="147"/>
      <c r="D29" s="148"/>
      <c r="E29" s="147"/>
      <c r="F29" s="148"/>
    </row>
    <row r="30" spans="1:6" ht="21.75" customHeight="1" x14ac:dyDescent="0.2">
      <c r="A30" s="60" t="s">
        <v>401</v>
      </c>
      <c r="B30" s="138">
        <v>300</v>
      </c>
      <c r="C30" s="145"/>
      <c r="D30" s="146"/>
      <c r="E30" s="145"/>
      <c r="F30" s="146"/>
    </row>
    <row r="31" spans="1:6" ht="21.75" customHeight="1" x14ac:dyDescent="0.2">
      <c r="A31" s="59" t="s">
        <v>402</v>
      </c>
      <c r="B31" s="139"/>
      <c r="C31" s="147"/>
      <c r="D31" s="148"/>
      <c r="E31" s="147"/>
      <c r="F31" s="148"/>
    </row>
    <row r="32" spans="1:6" ht="13.5" customHeight="1" x14ac:dyDescent="0.2">
      <c r="A32" s="60" t="s">
        <v>403</v>
      </c>
      <c r="B32" s="138">
        <v>310</v>
      </c>
      <c r="C32" s="145"/>
      <c r="D32" s="146"/>
      <c r="E32" s="145"/>
      <c r="F32" s="146"/>
    </row>
    <row r="33" spans="1:6" ht="14.25" customHeight="1" x14ac:dyDescent="0.2">
      <c r="A33" s="59" t="s">
        <v>404</v>
      </c>
      <c r="B33" s="139"/>
      <c r="C33" s="147"/>
      <c r="D33" s="148"/>
      <c r="E33" s="147"/>
      <c r="F33" s="148"/>
    </row>
    <row r="34" spans="1:6" ht="14.25" customHeight="1" x14ac:dyDescent="0.2">
      <c r="A34" s="60" t="s">
        <v>405</v>
      </c>
      <c r="B34" s="138">
        <v>320</v>
      </c>
      <c r="C34" s="145"/>
      <c r="D34" s="146"/>
      <c r="E34" s="145"/>
      <c r="F34" s="146"/>
    </row>
    <row r="35" spans="1:6" ht="12" customHeight="1" x14ac:dyDescent="0.2">
      <c r="A35" s="59" t="s">
        <v>406</v>
      </c>
      <c r="B35" s="139"/>
      <c r="C35" s="147"/>
      <c r="D35" s="148"/>
      <c r="E35" s="147"/>
      <c r="F35" s="148"/>
    </row>
    <row r="36" spans="1:6" ht="14.25" customHeight="1" x14ac:dyDescent="0.2">
      <c r="A36" s="58" t="s">
        <v>407</v>
      </c>
      <c r="B36" s="138">
        <v>330</v>
      </c>
      <c r="C36" s="145"/>
      <c r="D36" s="146"/>
      <c r="E36" s="145"/>
      <c r="F36" s="146"/>
    </row>
    <row r="37" spans="1:6" ht="12" customHeight="1" x14ac:dyDescent="0.2">
      <c r="A37" s="59" t="s">
        <v>408</v>
      </c>
      <c r="B37" s="139"/>
      <c r="C37" s="147"/>
      <c r="D37" s="148"/>
      <c r="E37" s="147"/>
      <c r="F37" s="148"/>
    </row>
    <row r="38" spans="1:6" ht="12.75" customHeight="1" x14ac:dyDescent="0.2">
      <c r="A38" s="58" t="s">
        <v>409</v>
      </c>
      <c r="B38" s="138">
        <v>340</v>
      </c>
      <c r="C38" s="145"/>
      <c r="D38" s="146"/>
      <c r="E38" s="145"/>
      <c r="F38" s="146"/>
    </row>
    <row r="39" spans="1:6" ht="12" customHeight="1" x14ac:dyDescent="0.2">
      <c r="A39" s="59" t="s">
        <v>410</v>
      </c>
      <c r="B39" s="139"/>
      <c r="C39" s="147"/>
      <c r="D39" s="148"/>
      <c r="E39" s="147"/>
      <c r="F39" s="148"/>
    </row>
    <row r="40" spans="1:6" ht="15" customHeight="1" x14ac:dyDescent="0.2">
      <c r="A40" s="58" t="s">
        <v>411</v>
      </c>
      <c r="B40" s="138">
        <v>350</v>
      </c>
      <c r="C40" s="145"/>
      <c r="D40" s="146"/>
      <c r="E40" s="145"/>
      <c r="F40" s="146"/>
    </row>
    <row r="41" spans="1:6" ht="9.75" customHeight="1" x14ac:dyDescent="0.2">
      <c r="A41" s="59" t="s">
        <v>412</v>
      </c>
      <c r="B41" s="139"/>
      <c r="C41" s="147"/>
      <c r="D41" s="148"/>
      <c r="E41" s="147"/>
      <c r="F41" s="148"/>
    </row>
    <row r="42" spans="1:6" ht="14.25" customHeight="1" x14ac:dyDescent="0.2">
      <c r="A42" s="58" t="s">
        <v>413</v>
      </c>
      <c r="B42" s="138">
        <v>360</v>
      </c>
      <c r="C42" s="145"/>
      <c r="D42" s="146"/>
      <c r="E42" s="145"/>
      <c r="F42" s="146"/>
    </row>
    <row r="43" spans="1:6" ht="12.75" customHeight="1" x14ac:dyDescent="0.2">
      <c r="A43" s="59" t="s">
        <v>414</v>
      </c>
      <c r="B43" s="139"/>
      <c r="C43" s="147"/>
      <c r="D43" s="148"/>
      <c r="E43" s="147"/>
      <c r="F43" s="148"/>
    </row>
    <row r="44" spans="1:6" ht="12" customHeight="1" x14ac:dyDescent="0.2">
      <c r="A44" s="58" t="s">
        <v>415</v>
      </c>
      <c r="B44" s="138">
        <v>370</v>
      </c>
      <c r="C44" s="145"/>
      <c r="D44" s="146"/>
      <c r="E44" s="145"/>
      <c r="F44" s="146"/>
    </row>
    <row r="45" spans="1:6" ht="12.75" customHeight="1" x14ac:dyDescent="0.2">
      <c r="A45" s="59" t="s">
        <v>416</v>
      </c>
      <c r="B45" s="139"/>
      <c r="C45" s="147"/>
      <c r="D45" s="148"/>
      <c r="E45" s="147"/>
      <c r="F45" s="148"/>
    </row>
    <row r="46" spans="1:6" ht="12" customHeight="1" x14ac:dyDescent="0.2">
      <c r="A46" s="58" t="s">
        <v>417</v>
      </c>
      <c r="B46" s="138">
        <v>380</v>
      </c>
      <c r="C46" s="145"/>
      <c r="D46" s="146"/>
      <c r="E46" s="145"/>
      <c r="F46" s="146"/>
    </row>
    <row r="47" spans="1:6" ht="12.75" customHeight="1" x14ac:dyDescent="0.2">
      <c r="A47" s="59" t="s">
        <v>418</v>
      </c>
      <c r="B47" s="139"/>
      <c r="C47" s="147"/>
      <c r="D47" s="148"/>
      <c r="E47" s="147"/>
      <c r="F47" s="148"/>
    </row>
    <row r="48" spans="1:6" ht="12.75" customHeight="1" x14ac:dyDescent="0.2">
      <c r="A48" s="58" t="s">
        <v>419</v>
      </c>
      <c r="B48" s="138">
        <v>390</v>
      </c>
      <c r="C48" s="145">
        <v>1129102.8</v>
      </c>
      <c r="D48" s="146"/>
      <c r="E48" s="145">
        <v>1169053.8999999999</v>
      </c>
      <c r="F48" s="146"/>
    </row>
    <row r="49" spans="1:6" ht="10.5" customHeight="1" x14ac:dyDescent="0.2">
      <c r="A49" s="59" t="s">
        <v>420</v>
      </c>
      <c r="B49" s="139"/>
      <c r="C49" s="147"/>
      <c r="D49" s="148"/>
      <c r="E49" s="147"/>
      <c r="F49" s="148"/>
    </row>
    <row r="50" spans="1:6" ht="12.75" customHeight="1" x14ac:dyDescent="0.2">
      <c r="A50" s="58" t="s">
        <v>421</v>
      </c>
      <c r="B50" s="138">
        <v>400</v>
      </c>
      <c r="C50" s="145">
        <v>211321.1</v>
      </c>
      <c r="D50" s="146"/>
      <c r="E50" s="145">
        <v>460461.8</v>
      </c>
      <c r="F50" s="146"/>
    </row>
    <row r="51" spans="1:6" ht="12.75" customHeight="1" x14ac:dyDescent="0.2">
      <c r="A51" s="59" t="s">
        <v>422</v>
      </c>
      <c r="B51" s="139"/>
      <c r="C51" s="147"/>
      <c r="D51" s="148"/>
      <c r="E51" s="147"/>
      <c r="F51" s="148"/>
    </row>
    <row r="52" spans="1:6" ht="15.75" customHeight="1" x14ac:dyDescent="0.2">
      <c r="A52" s="58" t="s">
        <v>423</v>
      </c>
      <c r="B52" s="138">
        <v>410</v>
      </c>
      <c r="C52" s="145">
        <v>422777</v>
      </c>
      <c r="D52" s="146"/>
      <c r="E52" s="145">
        <v>540920.1</v>
      </c>
      <c r="F52" s="146"/>
    </row>
    <row r="53" spans="1:6" ht="21" customHeight="1" x14ac:dyDescent="0.2">
      <c r="A53" s="59" t="s">
        <v>424</v>
      </c>
      <c r="B53" s="139"/>
      <c r="C53" s="147"/>
      <c r="D53" s="148"/>
      <c r="E53" s="147"/>
      <c r="F53" s="148"/>
    </row>
    <row r="54" spans="1:6" ht="24" customHeight="1" x14ac:dyDescent="0.2">
      <c r="A54" s="87" t="s">
        <v>446</v>
      </c>
      <c r="B54" s="138">
        <v>420</v>
      </c>
      <c r="C54" s="145">
        <v>138145.29999999999</v>
      </c>
      <c r="D54" s="146"/>
      <c r="E54" s="145">
        <v>179661</v>
      </c>
      <c r="F54" s="146"/>
    </row>
    <row r="55" spans="1:6" ht="21" customHeight="1" x14ac:dyDescent="0.2">
      <c r="A55" s="59" t="s">
        <v>425</v>
      </c>
      <c r="B55" s="139"/>
      <c r="C55" s="147"/>
      <c r="D55" s="148"/>
      <c r="E55" s="147"/>
      <c r="F55" s="148"/>
    </row>
    <row r="56" spans="1:6" ht="15.75" customHeight="1" x14ac:dyDescent="0.2">
      <c r="A56" s="58" t="s">
        <v>426</v>
      </c>
      <c r="B56" s="138">
        <v>430</v>
      </c>
      <c r="C56" s="145">
        <v>43170.400000000001</v>
      </c>
      <c r="D56" s="146"/>
      <c r="E56" s="145">
        <v>60118.5</v>
      </c>
      <c r="F56" s="146"/>
    </row>
    <row r="57" spans="1:6" ht="14.25" customHeight="1" x14ac:dyDescent="0.2">
      <c r="A57" s="59" t="s">
        <v>427</v>
      </c>
      <c r="B57" s="139"/>
      <c r="C57" s="147"/>
      <c r="D57" s="148"/>
      <c r="E57" s="147"/>
      <c r="F57" s="148"/>
    </row>
    <row r="58" spans="1:6" ht="13.5" customHeight="1" x14ac:dyDescent="0.2">
      <c r="A58" s="58" t="s">
        <v>428</v>
      </c>
      <c r="B58" s="138">
        <v>440</v>
      </c>
      <c r="C58" s="145">
        <v>326048.2</v>
      </c>
      <c r="D58" s="146"/>
      <c r="E58" s="145">
        <v>385863.5</v>
      </c>
      <c r="F58" s="146"/>
    </row>
    <row r="59" spans="1:6" ht="12.75" customHeight="1" x14ac:dyDescent="0.2">
      <c r="A59" s="59" t="s">
        <v>429</v>
      </c>
      <c r="B59" s="139"/>
      <c r="C59" s="147"/>
      <c r="D59" s="148"/>
      <c r="E59" s="147"/>
      <c r="F59" s="148"/>
    </row>
    <row r="60" spans="1:6" ht="15" customHeight="1" x14ac:dyDescent="0.2">
      <c r="A60" s="58" t="s">
        <v>430</v>
      </c>
      <c r="B60" s="138">
        <v>450</v>
      </c>
      <c r="C60" s="145"/>
      <c r="D60" s="146"/>
      <c r="E60" s="145"/>
      <c r="F60" s="146"/>
    </row>
    <row r="61" spans="1:6" ht="12" customHeight="1" x14ac:dyDescent="0.2">
      <c r="A61" s="59" t="s">
        <v>431</v>
      </c>
      <c r="B61" s="139"/>
      <c r="C61" s="147"/>
      <c r="D61" s="148"/>
      <c r="E61" s="147"/>
      <c r="F61" s="148"/>
    </row>
    <row r="62" spans="1:6" ht="14.25" customHeight="1" x14ac:dyDescent="0.2">
      <c r="A62" s="58" t="s">
        <v>432</v>
      </c>
      <c r="B62" s="138">
        <v>460</v>
      </c>
      <c r="C62" s="145">
        <v>3731284.2</v>
      </c>
      <c r="D62" s="146"/>
      <c r="E62" s="145">
        <v>3953301.7</v>
      </c>
      <c r="F62" s="146"/>
    </row>
    <row r="63" spans="1:6" ht="12.75" customHeight="1" x14ac:dyDescent="0.2">
      <c r="A63" s="59" t="s">
        <v>433</v>
      </c>
      <c r="B63" s="139"/>
      <c r="C63" s="147"/>
      <c r="D63" s="148"/>
      <c r="E63" s="147"/>
      <c r="F63" s="148"/>
    </row>
    <row r="64" spans="1:6" ht="21" customHeight="1" x14ac:dyDescent="0.2">
      <c r="A64" s="58" t="s">
        <v>434</v>
      </c>
      <c r="B64" s="138">
        <v>470</v>
      </c>
      <c r="C64" s="145"/>
      <c r="D64" s="146"/>
      <c r="E64" s="145"/>
      <c r="F64" s="146"/>
    </row>
    <row r="65" spans="1:6" ht="14.25" customHeight="1" x14ac:dyDescent="0.2">
      <c r="A65" s="59" t="s">
        <v>435</v>
      </c>
      <c r="B65" s="139"/>
      <c r="C65" s="147"/>
      <c r="D65" s="148"/>
      <c r="E65" s="147"/>
      <c r="F65" s="148"/>
    </row>
    <row r="66" spans="1:6" ht="27" customHeight="1" x14ac:dyDescent="0.2">
      <c r="A66" s="58" t="s">
        <v>436</v>
      </c>
      <c r="B66" s="138">
        <v>480</v>
      </c>
      <c r="C66" s="140">
        <f>C26+C48+C50+C52+C54+C56+C58+C62</f>
        <v>6132805.4000000004</v>
      </c>
      <c r="D66" s="141"/>
      <c r="E66" s="140">
        <f>E26+E48+E50+E52+E54+E56+E58+E62</f>
        <v>6942136.9000000004</v>
      </c>
      <c r="F66" s="141"/>
    </row>
    <row r="67" spans="1:6" ht="23.25" customHeight="1" x14ac:dyDescent="0.2">
      <c r="A67" s="59" t="s">
        <v>437</v>
      </c>
      <c r="B67" s="139"/>
      <c r="C67" s="142"/>
      <c r="D67" s="143"/>
      <c r="E67" s="142"/>
      <c r="F67" s="143"/>
    </row>
    <row r="68" spans="1:6" x14ac:dyDescent="0.2">
      <c r="A68" s="40"/>
      <c r="B68" s="40"/>
      <c r="C68" s="40"/>
      <c r="D68" s="40"/>
      <c r="E68" s="40"/>
      <c r="F68" s="40"/>
    </row>
    <row r="69" spans="1:6" x14ac:dyDescent="0.2">
      <c r="A69" s="79" t="s">
        <v>438</v>
      </c>
      <c r="B69" s="40"/>
      <c r="C69" s="40"/>
      <c r="D69" s="62"/>
      <c r="E69" s="62"/>
      <c r="F69" s="40"/>
    </row>
    <row r="70" spans="1:6" x14ac:dyDescent="0.2">
      <c r="A70" s="79" t="s">
        <v>439</v>
      </c>
      <c r="B70" s="144" t="s">
        <v>440</v>
      </c>
      <c r="C70" s="144"/>
      <c r="D70" s="144"/>
      <c r="E70" s="40"/>
      <c r="F70" s="40"/>
    </row>
    <row r="71" spans="1:6" x14ac:dyDescent="0.2">
      <c r="A71" s="40"/>
      <c r="B71" s="40"/>
      <c r="C71" s="40"/>
      <c r="D71" s="62"/>
      <c r="E71" s="40"/>
      <c r="F71" s="40"/>
    </row>
    <row r="72" spans="1:6" x14ac:dyDescent="0.2">
      <c r="A72" s="79" t="s">
        <v>441</v>
      </c>
      <c r="B72" s="40"/>
      <c r="C72" s="40"/>
      <c r="D72" s="40"/>
      <c r="E72" s="40"/>
      <c r="F72" s="40"/>
    </row>
    <row r="73" spans="1:6" x14ac:dyDescent="0.2">
      <c r="A73" s="79" t="s">
        <v>442</v>
      </c>
      <c r="B73" s="144" t="s">
        <v>443</v>
      </c>
      <c r="C73" s="144"/>
      <c r="D73" s="144"/>
      <c r="E73" s="40"/>
      <c r="F73" s="40"/>
    </row>
  </sheetData>
  <mergeCells count="98">
    <mergeCell ref="A1:A4"/>
    <mergeCell ref="B1:B8"/>
    <mergeCell ref="C1:D1"/>
    <mergeCell ref="E1:F2"/>
    <mergeCell ref="C2:D2"/>
    <mergeCell ref="C3:D3"/>
    <mergeCell ref="E3:F4"/>
    <mergeCell ref="C4:D4"/>
    <mergeCell ref="A5:A8"/>
    <mergeCell ref="B12:B13"/>
    <mergeCell ref="C12:C13"/>
    <mergeCell ref="D12:D13"/>
    <mergeCell ref="E12:E13"/>
    <mergeCell ref="F12:F13"/>
    <mergeCell ref="B10:B11"/>
    <mergeCell ref="C10:C11"/>
    <mergeCell ref="D10:D11"/>
    <mergeCell ref="E10:E11"/>
    <mergeCell ref="F10:F11"/>
    <mergeCell ref="B24:B25"/>
    <mergeCell ref="C24:D25"/>
    <mergeCell ref="E24:F25"/>
    <mergeCell ref="B14:B15"/>
    <mergeCell ref="C14:C15"/>
    <mergeCell ref="D14:D15"/>
    <mergeCell ref="E14:E15"/>
    <mergeCell ref="F14:F15"/>
    <mergeCell ref="A17:F17"/>
    <mergeCell ref="A18:F18"/>
    <mergeCell ref="A20:A23"/>
    <mergeCell ref="B20:B23"/>
    <mergeCell ref="C20:D23"/>
    <mergeCell ref="E20:F23"/>
    <mergeCell ref="B26:B27"/>
    <mergeCell ref="C26:D27"/>
    <mergeCell ref="E26:F27"/>
    <mergeCell ref="B28:B29"/>
    <mergeCell ref="C28:D29"/>
    <mergeCell ref="E28:F29"/>
    <mergeCell ref="B30:B31"/>
    <mergeCell ref="C30:D31"/>
    <mergeCell ref="E30:F31"/>
    <mergeCell ref="B32:B33"/>
    <mergeCell ref="C32:D33"/>
    <mergeCell ref="E32:F33"/>
    <mergeCell ref="B34:B35"/>
    <mergeCell ref="C34:D35"/>
    <mergeCell ref="E34:F35"/>
    <mergeCell ref="B36:B37"/>
    <mergeCell ref="C36:D37"/>
    <mergeCell ref="E36:F37"/>
    <mergeCell ref="B38:B39"/>
    <mergeCell ref="C38:D39"/>
    <mergeCell ref="E38:F39"/>
    <mergeCell ref="B40:B41"/>
    <mergeCell ref="C40:D41"/>
    <mergeCell ref="E40:F41"/>
    <mergeCell ref="B42:B43"/>
    <mergeCell ref="C42:D43"/>
    <mergeCell ref="E42:F43"/>
    <mergeCell ref="B44:B45"/>
    <mergeCell ref="C44:D45"/>
    <mergeCell ref="E44:F45"/>
    <mergeCell ref="B46:B47"/>
    <mergeCell ref="C46:D47"/>
    <mergeCell ref="E46:F47"/>
    <mergeCell ref="B48:B49"/>
    <mergeCell ref="C48:D49"/>
    <mergeCell ref="E48:F49"/>
    <mergeCell ref="B50:B51"/>
    <mergeCell ref="C50:D51"/>
    <mergeCell ref="E50:F51"/>
    <mergeCell ref="B52:B53"/>
    <mergeCell ref="C52:D53"/>
    <mergeCell ref="E52:F53"/>
    <mergeCell ref="B54:B55"/>
    <mergeCell ref="C54:D55"/>
    <mergeCell ref="E54:F55"/>
    <mergeCell ref="B56:B57"/>
    <mergeCell ref="C56:D57"/>
    <mergeCell ref="E56:F57"/>
    <mergeCell ref="B58:B59"/>
    <mergeCell ref="C58:D59"/>
    <mergeCell ref="E58:F59"/>
    <mergeCell ref="B60:B61"/>
    <mergeCell ref="C60:D61"/>
    <mergeCell ref="E60:F61"/>
    <mergeCell ref="B62:B63"/>
    <mergeCell ref="C62:D63"/>
    <mergeCell ref="E62:F63"/>
    <mergeCell ref="B64:B65"/>
    <mergeCell ref="C64:D65"/>
    <mergeCell ref="E64:F65"/>
    <mergeCell ref="B66:B67"/>
    <mergeCell ref="C66:D67"/>
    <mergeCell ref="E66:F67"/>
    <mergeCell ref="B70:D70"/>
    <mergeCell ref="B73:D73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L23" sqref="L23"/>
    </sheetView>
  </sheetViews>
  <sheetFormatPr defaultRowHeight="12.75" x14ac:dyDescent="0.2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70" customWidth="1"/>
    <col min="10" max="10" width="1.7109375" style="16" customWidth="1"/>
    <col min="11" max="16384" width="9.140625" style="16"/>
  </cols>
  <sheetData>
    <row r="1" spans="1:9" x14ac:dyDescent="0.2">
      <c r="A1" s="15" t="s">
        <v>242</v>
      </c>
      <c r="B1" s="171"/>
      <c r="C1" s="171"/>
      <c r="D1" s="171"/>
      <c r="E1" s="171"/>
      <c r="F1" s="171"/>
      <c r="G1" s="171"/>
      <c r="H1" s="171"/>
      <c r="I1" s="171"/>
    </row>
    <row r="2" spans="1:9" ht="34.5" customHeight="1" x14ac:dyDescent="0.2">
      <c r="B2" s="172" t="s">
        <v>241</v>
      </c>
      <c r="C2" s="172"/>
      <c r="D2" s="172"/>
      <c r="E2" s="172"/>
      <c r="F2" s="172"/>
      <c r="G2" s="172"/>
      <c r="H2" s="172"/>
      <c r="I2" s="172"/>
    </row>
    <row r="3" spans="1:9" ht="26.1" customHeight="1" x14ac:dyDescent="0.2">
      <c r="B3" s="173" t="s">
        <v>240</v>
      </c>
      <c r="C3" s="173"/>
      <c r="D3" s="173"/>
      <c r="E3" s="173"/>
      <c r="F3" s="173"/>
      <c r="G3" s="173"/>
      <c r="H3" s="173"/>
      <c r="I3" s="173"/>
    </row>
    <row r="4" spans="1:9" x14ac:dyDescent="0.2">
      <c r="B4" s="71" t="s">
        <v>220</v>
      </c>
      <c r="C4" s="3">
        <v>2016</v>
      </c>
      <c r="D4" s="69" t="s">
        <v>0</v>
      </c>
      <c r="E4" s="3">
        <v>4</v>
      </c>
      <c r="F4" s="170" t="s">
        <v>174</v>
      </c>
      <c r="G4" s="170"/>
      <c r="H4" s="174"/>
      <c r="I4" s="13" t="s">
        <v>221</v>
      </c>
    </row>
    <row r="5" spans="1:9" x14ac:dyDescent="0.2">
      <c r="B5" s="175" t="s">
        <v>175</v>
      </c>
      <c r="C5" s="175"/>
      <c r="D5" s="175"/>
      <c r="E5" s="175"/>
      <c r="F5" s="175"/>
      <c r="G5" s="175"/>
      <c r="H5" s="176"/>
      <c r="I5" s="17" t="s">
        <v>222</v>
      </c>
    </row>
    <row r="6" spans="1:9" ht="3.95" customHeight="1" x14ac:dyDescent="0.2">
      <c r="B6" s="167"/>
      <c r="C6" s="167"/>
      <c r="D6" s="167"/>
      <c r="E6" s="167"/>
      <c r="F6" s="167"/>
      <c r="G6" s="167"/>
      <c r="H6" s="167"/>
      <c r="I6" s="167"/>
    </row>
    <row r="7" spans="1:9" x14ac:dyDescent="0.2">
      <c r="B7" s="2" t="s">
        <v>178</v>
      </c>
      <c r="C7" s="168" t="s">
        <v>245</v>
      </c>
      <c r="D7" s="168"/>
      <c r="E7" s="168"/>
      <c r="F7" s="168"/>
      <c r="G7" s="168"/>
      <c r="H7" s="4" t="s">
        <v>182</v>
      </c>
      <c r="I7" s="18">
        <v>17491203</v>
      </c>
    </row>
    <row r="8" spans="1:9" ht="3.95" customHeight="1" x14ac:dyDescent="0.2">
      <c r="B8" s="167"/>
      <c r="C8" s="167"/>
      <c r="D8" s="167"/>
      <c r="E8" s="167"/>
      <c r="F8" s="167"/>
      <c r="G8" s="167"/>
      <c r="H8" s="167"/>
      <c r="I8" s="167"/>
    </row>
    <row r="9" spans="1:9" x14ac:dyDescent="0.2">
      <c r="B9" s="2" t="s">
        <v>176</v>
      </c>
      <c r="C9" s="168" t="s">
        <v>246</v>
      </c>
      <c r="D9" s="168"/>
      <c r="E9" s="168"/>
      <c r="F9" s="168"/>
      <c r="G9" s="168"/>
      <c r="H9" s="71" t="s">
        <v>183</v>
      </c>
      <c r="I9" s="19">
        <v>71270</v>
      </c>
    </row>
    <row r="10" spans="1:9" ht="14.25" customHeight="1" x14ac:dyDescent="0.2">
      <c r="B10" s="167"/>
      <c r="C10" s="167"/>
      <c r="D10" s="167"/>
      <c r="E10" s="167"/>
      <c r="F10" s="167"/>
      <c r="G10" s="167"/>
      <c r="H10" s="167"/>
      <c r="I10" s="167"/>
    </row>
    <row r="11" spans="1:9" ht="25.5" x14ac:dyDescent="0.2">
      <c r="B11" s="2" t="s">
        <v>192</v>
      </c>
      <c r="C11" s="168"/>
      <c r="D11" s="168"/>
      <c r="E11" s="168"/>
      <c r="F11" s="168"/>
      <c r="G11" s="168"/>
      <c r="H11" s="4" t="s">
        <v>184</v>
      </c>
      <c r="I11" s="19">
        <v>1150</v>
      </c>
    </row>
    <row r="12" spans="1:9" ht="3.95" customHeight="1" x14ac:dyDescent="0.2">
      <c r="B12" s="167"/>
      <c r="C12" s="167"/>
      <c r="D12" s="167"/>
      <c r="E12" s="167"/>
      <c r="F12" s="167"/>
      <c r="G12" s="167"/>
      <c r="H12" s="167"/>
      <c r="I12" s="167"/>
    </row>
    <row r="13" spans="1:9" x14ac:dyDescent="0.2">
      <c r="B13" s="2" t="s">
        <v>191</v>
      </c>
      <c r="C13" s="168" t="s">
        <v>247</v>
      </c>
      <c r="D13" s="168"/>
      <c r="E13" s="168"/>
      <c r="F13" s="168"/>
      <c r="G13" s="168"/>
      <c r="H13" s="4" t="s">
        <v>185</v>
      </c>
      <c r="I13" s="19">
        <v>144</v>
      </c>
    </row>
    <row r="14" spans="1:9" ht="11.25" customHeight="1" x14ac:dyDescent="0.2">
      <c r="B14" s="167"/>
      <c r="C14" s="167"/>
      <c r="D14" s="167"/>
      <c r="E14" s="167"/>
      <c r="F14" s="167"/>
      <c r="G14" s="167"/>
      <c r="H14" s="167"/>
      <c r="I14" s="167"/>
    </row>
    <row r="15" spans="1:9" ht="25.5" x14ac:dyDescent="0.2">
      <c r="B15" s="2" t="s">
        <v>180</v>
      </c>
      <c r="C15" s="168" t="s">
        <v>248</v>
      </c>
      <c r="D15" s="168"/>
      <c r="E15" s="168"/>
      <c r="F15" s="168"/>
      <c r="G15" s="168"/>
      <c r="H15" s="4" t="s">
        <v>193</v>
      </c>
      <c r="I15" s="19">
        <v>1006</v>
      </c>
    </row>
    <row r="16" spans="1:9" ht="11.25" customHeight="1" x14ac:dyDescent="0.2">
      <c r="B16" s="167"/>
      <c r="C16" s="167"/>
      <c r="D16" s="167"/>
      <c r="E16" s="167"/>
      <c r="F16" s="167"/>
      <c r="G16" s="167"/>
      <c r="H16" s="167"/>
      <c r="I16" s="167"/>
    </row>
    <row r="17" spans="2:9" x14ac:dyDescent="0.2">
      <c r="B17" s="170" t="s">
        <v>177</v>
      </c>
      <c r="C17" s="170"/>
      <c r="D17" s="170"/>
      <c r="E17" s="170"/>
      <c r="F17" s="170"/>
      <c r="G17" s="170"/>
      <c r="H17" s="4" t="s">
        <v>186</v>
      </c>
      <c r="I17" s="19">
        <v>200981420</v>
      </c>
    </row>
    <row r="18" spans="2:9" ht="12.75" customHeight="1" x14ac:dyDescent="0.2">
      <c r="B18" s="167"/>
      <c r="C18" s="167"/>
      <c r="D18" s="167"/>
      <c r="E18" s="167"/>
      <c r="F18" s="167"/>
      <c r="G18" s="167"/>
      <c r="H18" s="167"/>
      <c r="I18" s="167"/>
    </row>
    <row r="19" spans="2:9" x14ac:dyDescent="0.2">
      <c r="B19" s="2" t="s">
        <v>181</v>
      </c>
      <c r="C19" s="168" t="s">
        <v>249</v>
      </c>
      <c r="D19" s="168"/>
      <c r="E19" s="168"/>
      <c r="F19" s="168"/>
      <c r="G19" s="168"/>
      <c r="H19" s="4" t="s">
        <v>187</v>
      </c>
      <c r="I19" s="19">
        <v>1726264</v>
      </c>
    </row>
    <row r="20" spans="2:9" ht="12.75" customHeight="1" x14ac:dyDescent="0.2">
      <c r="B20" s="167"/>
      <c r="C20" s="167"/>
      <c r="D20" s="167"/>
      <c r="E20" s="167"/>
      <c r="F20" s="167"/>
      <c r="G20" s="167"/>
      <c r="H20" s="167"/>
      <c r="I20" s="167"/>
    </row>
    <row r="21" spans="2:9" x14ac:dyDescent="0.2">
      <c r="B21" s="2" t="s">
        <v>223</v>
      </c>
      <c r="C21" s="168" t="s">
        <v>250</v>
      </c>
      <c r="D21" s="168"/>
      <c r="E21" s="168"/>
      <c r="F21" s="168"/>
      <c r="G21" s="168"/>
      <c r="H21" s="4" t="s">
        <v>188</v>
      </c>
      <c r="I21" s="20"/>
    </row>
    <row r="22" spans="2:9" ht="15.75" customHeight="1" x14ac:dyDescent="0.2">
      <c r="B22" s="167"/>
      <c r="C22" s="167"/>
      <c r="D22" s="167"/>
      <c r="E22" s="167"/>
      <c r="F22" s="167"/>
      <c r="G22" s="167"/>
      <c r="H22" s="167"/>
      <c r="I22" s="167"/>
    </row>
    <row r="23" spans="2:9" ht="16.5" x14ac:dyDescent="0.2">
      <c r="B23" s="169" t="s">
        <v>179</v>
      </c>
      <c r="C23" s="169"/>
      <c r="D23" s="169"/>
      <c r="E23" s="169"/>
      <c r="F23" s="169"/>
      <c r="G23" s="169"/>
      <c r="H23" s="71" t="s">
        <v>189</v>
      </c>
      <c r="I23" s="20"/>
    </row>
    <row r="24" spans="2:9" ht="3.95" customHeight="1" x14ac:dyDescent="0.2">
      <c r="B24" s="167"/>
      <c r="C24" s="167"/>
      <c r="D24" s="167"/>
      <c r="E24" s="167"/>
      <c r="F24" s="167"/>
      <c r="G24" s="167"/>
      <c r="H24" s="167"/>
      <c r="I24" s="167"/>
    </row>
    <row r="25" spans="2:9" ht="25.5" x14ac:dyDescent="0.2">
      <c r="B25" s="167"/>
      <c r="C25" s="167"/>
      <c r="D25" s="167"/>
      <c r="E25" s="167"/>
      <c r="F25" s="167"/>
      <c r="G25" s="167"/>
      <c r="H25" s="71" t="s">
        <v>190</v>
      </c>
      <c r="I25" s="20"/>
    </row>
    <row r="26" spans="2:9" x14ac:dyDescent="0.2">
      <c r="B26" s="16" t="s">
        <v>243</v>
      </c>
    </row>
  </sheetData>
  <mergeCells count="25">
    <mergeCell ref="B6:I6"/>
    <mergeCell ref="B1:I1"/>
    <mergeCell ref="B2:I2"/>
    <mergeCell ref="B3:I3"/>
    <mergeCell ref="F4:H4"/>
    <mergeCell ref="B5:H5"/>
    <mergeCell ref="B18:I18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25:G25"/>
    <mergeCell ref="C19:G19"/>
    <mergeCell ref="B20:I20"/>
    <mergeCell ref="C21:G21"/>
    <mergeCell ref="B22:I22"/>
    <mergeCell ref="B23:G23"/>
    <mergeCell ref="B24:I2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2"/>
  <sheetViews>
    <sheetView topLeftCell="A88" workbookViewId="0">
      <selection activeCell="H52" sqref="H52"/>
    </sheetView>
  </sheetViews>
  <sheetFormatPr defaultRowHeight="12.75" x14ac:dyDescent="0.2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7.5703125" style="23" customWidth="1"/>
    <col min="7" max="7" width="9.140625" style="23"/>
    <col min="8" max="8" width="13.57031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 x14ac:dyDescent="0.2">
      <c r="B1" s="177" t="s">
        <v>240</v>
      </c>
      <c r="C1" s="177"/>
      <c r="D1" s="177"/>
      <c r="E1" s="177"/>
    </row>
    <row r="2" spans="2:10" ht="38.25" x14ac:dyDescent="0.2">
      <c r="B2" s="21" t="s">
        <v>1</v>
      </c>
      <c r="C2" s="29" t="s">
        <v>173</v>
      </c>
      <c r="D2" s="29" t="s">
        <v>194</v>
      </c>
      <c r="E2" s="29" t="s">
        <v>195</v>
      </c>
    </row>
    <row r="3" spans="2:10" x14ac:dyDescent="0.2">
      <c r="B3" s="7">
        <v>1</v>
      </c>
      <c r="C3" s="12">
        <v>2</v>
      </c>
      <c r="D3" s="12">
        <v>3</v>
      </c>
      <c r="E3" s="12">
        <v>4</v>
      </c>
    </row>
    <row r="4" spans="2:10" ht="22.5" customHeight="1" x14ac:dyDescent="0.2">
      <c r="B4" s="21" t="s">
        <v>3</v>
      </c>
      <c r="C4" s="8" t="s">
        <v>222</v>
      </c>
      <c r="D4" s="24"/>
      <c r="E4" s="24"/>
    </row>
    <row r="5" spans="2:10" ht="18.75" customHeight="1" x14ac:dyDescent="0.2">
      <c r="B5" s="21" t="s">
        <v>4</v>
      </c>
      <c r="C5" s="8" t="s">
        <v>222</v>
      </c>
      <c r="D5" s="24"/>
      <c r="E5" s="24"/>
    </row>
    <row r="6" spans="2:10" ht="20.25" customHeight="1" x14ac:dyDescent="0.2">
      <c r="B6" s="21" t="s">
        <v>225</v>
      </c>
      <c r="C6" s="8" t="s">
        <v>222</v>
      </c>
      <c r="D6" s="24"/>
      <c r="E6" s="24"/>
    </row>
    <row r="7" spans="2:10" x14ac:dyDescent="0.2">
      <c r="B7" s="9" t="s">
        <v>5</v>
      </c>
      <c r="C7" s="8" t="s">
        <v>7</v>
      </c>
      <c r="D7" s="30">
        <v>6591696.4000000004</v>
      </c>
      <c r="E7" s="82">
        <v>6974369.2000000002</v>
      </c>
    </row>
    <row r="8" spans="2:10" x14ac:dyDescent="0.2">
      <c r="B8" s="9" t="s">
        <v>6</v>
      </c>
      <c r="C8" s="8" t="s">
        <v>9</v>
      </c>
      <c r="D8" s="30">
        <v>1114413.2</v>
      </c>
      <c r="E8" s="82">
        <v>1347273.9</v>
      </c>
      <c r="H8" s="39"/>
    </row>
    <row r="9" spans="2:10" x14ac:dyDescent="0.2">
      <c r="B9" s="9" t="s">
        <v>10</v>
      </c>
      <c r="C9" s="8" t="s">
        <v>11</v>
      </c>
      <c r="D9" s="30">
        <f>D7-D8</f>
        <v>5477283.2000000002</v>
      </c>
      <c r="E9" s="30">
        <f>E7-E8</f>
        <v>5627095.3000000007</v>
      </c>
      <c r="J9" s="65"/>
    </row>
    <row r="10" spans="2:10" x14ac:dyDescent="0.2">
      <c r="B10" s="9" t="s">
        <v>12</v>
      </c>
      <c r="C10" s="8" t="s">
        <v>222</v>
      </c>
      <c r="D10" s="30"/>
      <c r="E10" s="82"/>
      <c r="H10" s="39"/>
    </row>
    <row r="11" spans="2:10" x14ac:dyDescent="0.2">
      <c r="B11" s="9" t="s">
        <v>226</v>
      </c>
      <c r="C11" s="8" t="s">
        <v>8</v>
      </c>
      <c r="D11" s="30"/>
      <c r="E11" s="82"/>
    </row>
    <row r="12" spans="2:10" x14ac:dyDescent="0.2">
      <c r="B12" s="9" t="s">
        <v>227</v>
      </c>
      <c r="C12" s="8" t="s">
        <v>13</v>
      </c>
      <c r="D12" s="30"/>
      <c r="E12" s="82"/>
      <c r="H12" s="39"/>
    </row>
    <row r="13" spans="2:10" x14ac:dyDescent="0.2">
      <c r="B13" s="9" t="s">
        <v>14</v>
      </c>
      <c r="C13" s="8" t="s">
        <v>15</v>
      </c>
      <c r="D13" s="30"/>
      <c r="E13" s="82"/>
    </row>
    <row r="14" spans="2:10" ht="20.25" customHeight="1" x14ac:dyDescent="0.2">
      <c r="B14" s="9" t="s">
        <v>202</v>
      </c>
      <c r="C14" s="10" t="s">
        <v>18</v>
      </c>
      <c r="D14" s="31">
        <f>D15+D16+D19</f>
        <v>377130.9</v>
      </c>
      <c r="E14" s="83">
        <v>379884.9</v>
      </c>
    </row>
    <row r="15" spans="2:10" x14ac:dyDescent="0.2">
      <c r="B15" s="9" t="s">
        <v>16</v>
      </c>
      <c r="C15" s="8" t="s">
        <v>17</v>
      </c>
      <c r="D15" s="30">
        <v>374630.9</v>
      </c>
      <c r="E15" s="82">
        <v>374630.9</v>
      </c>
    </row>
    <row r="16" spans="2:10" x14ac:dyDescent="0.2">
      <c r="B16" s="9" t="s">
        <v>19</v>
      </c>
      <c r="C16" s="8" t="s">
        <v>20</v>
      </c>
      <c r="D16" s="30">
        <v>2500</v>
      </c>
      <c r="E16" s="82">
        <v>2500</v>
      </c>
    </row>
    <row r="17" spans="2:5" x14ac:dyDescent="0.2">
      <c r="B17" s="9" t="s">
        <v>203</v>
      </c>
      <c r="C17" s="8" t="s">
        <v>21</v>
      </c>
      <c r="D17" s="30"/>
      <c r="E17" s="82"/>
    </row>
    <row r="18" spans="2:5" x14ac:dyDescent="0.2">
      <c r="B18" s="9" t="s">
        <v>25</v>
      </c>
      <c r="C18" s="8" t="s">
        <v>22</v>
      </c>
      <c r="D18" s="30"/>
      <c r="E18" s="82"/>
    </row>
    <row r="19" spans="2:5" x14ac:dyDescent="0.2">
      <c r="B19" s="9" t="s">
        <v>26</v>
      </c>
      <c r="C19" s="8" t="s">
        <v>23</v>
      </c>
      <c r="D19" s="30"/>
      <c r="E19" s="82">
        <v>2754</v>
      </c>
    </row>
    <row r="20" spans="2:5" x14ac:dyDescent="0.2">
      <c r="B20" s="9" t="s">
        <v>27</v>
      </c>
      <c r="C20" s="8" t="s">
        <v>24</v>
      </c>
      <c r="D20" s="30"/>
      <c r="E20" s="82"/>
    </row>
    <row r="21" spans="2:5" x14ac:dyDescent="0.2">
      <c r="B21" s="9" t="s">
        <v>228</v>
      </c>
      <c r="C21" s="8" t="s">
        <v>28</v>
      </c>
      <c r="D21" s="30">
        <v>858840.2</v>
      </c>
      <c r="E21" s="82">
        <v>899268.3</v>
      </c>
    </row>
    <row r="22" spans="2:5" x14ac:dyDescent="0.2">
      <c r="B22" s="9" t="s">
        <v>229</v>
      </c>
      <c r="C22" s="8" t="s">
        <v>29</v>
      </c>
      <c r="D22" s="30"/>
      <c r="E22" s="82"/>
    </row>
    <row r="23" spans="2:5" x14ac:dyDescent="0.2">
      <c r="B23" s="9" t="s">
        <v>204</v>
      </c>
      <c r="C23" s="8" t="s">
        <v>30</v>
      </c>
      <c r="D23" s="30"/>
      <c r="E23" s="82"/>
    </row>
    <row r="24" spans="2:5" ht="24" customHeight="1" x14ac:dyDescent="0.2">
      <c r="B24" s="9" t="s">
        <v>196</v>
      </c>
      <c r="C24" s="8" t="s">
        <v>31</v>
      </c>
      <c r="D24" s="30">
        <f>D9+D14+D21</f>
        <v>6713254.3000000007</v>
      </c>
      <c r="E24" s="82">
        <f>E9+E14+E21</f>
        <v>6906248.5000000009</v>
      </c>
    </row>
    <row r="25" spans="2:5" ht="22.5" customHeight="1" x14ac:dyDescent="0.2">
      <c r="B25" s="21" t="s">
        <v>32</v>
      </c>
      <c r="C25" s="8" t="s">
        <v>222</v>
      </c>
      <c r="D25" s="30"/>
      <c r="E25" s="82"/>
    </row>
    <row r="26" spans="2:5" ht="21.75" customHeight="1" x14ac:dyDescent="0.2">
      <c r="B26" s="9" t="s">
        <v>205</v>
      </c>
      <c r="C26" s="8" t="s">
        <v>33</v>
      </c>
      <c r="D26" s="31">
        <f>D27+D28</f>
        <v>22396.3</v>
      </c>
      <c r="E26" s="83">
        <f>E27</f>
        <v>63845.8</v>
      </c>
    </row>
    <row r="27" spans="2:5" x14ac:dyDescent="0.2">
      <c r="B27" s="9" t="s">
        <v>34</v>
      </c>
      <c r="C27" s="8" t="s">
        <v>35</v>
      </c>
      <c r="D27" s="30">
        <v>22396.3</v>
      </c>
      <c r="E27" s="82">
        <v>63845.8</v>
      </c>
    </row>
    <row r="28" spans="2:5" x14ac:dyDescent="0.2">
      <c r="B28" s="9" t="s">
        <v>37</v>
      </c>
      <c r="C28" s="8" t="s">
        <v>39</v>
      </c>
      <c r="D28" s="30"/>
      <c r="E28" s="82"/>
    </row>
    <row r="29" spans="2:5" x14ac:dyDescent="0.2">
      <c r="B29" s="9" t="s">
        <v>36</v>
      </c>
      <c r="C29" s="8" t="s">
        <v>40</v>
      </c>
      <c r="D29" s="30"/>
      <c r="E29" s="82"/>
    </row>
    <row r="30" spans="2:5" x14ac:dyDescent="0.2">
      <c r="B30" s="9" t="s">
        <v>38</v>
      </c>
      <c r="C30" s="8" t="s">
        <v>41</v>
      </c>
      <c r="D30" s="30"/>
      <c r="E30" s="82"/>
    </row>
    <row r="31" spans="2:5" x14ac:dyDescent="0.2">
      <c r="B31" s="9" t="s">
        <v>42</v>
      </c>
      <c r="C31" s="8" t="s">
        <v>43</v>
      </c>
      <c r="D31" s="30"/>
      <c r="E31" s="82">
        <v>1165.0999999999999</v>
      </c>
    </row>
    <row r="32" spans="2:5" x14ac:dyDescent="0.2">
      <c r="B32" s="9" t="s">
        <v>44</v>
      </c>
      <c r="C32" s="8" t="s">
        <v>45</v>
      </c>
      <c r="D32" s="30"/>
      <c r="E32" s="82"/>
    </row>
    <row r="33" spans="2:8" ht="21" customHeight="1" x14ac:dyDescent="0.2">
      <c r="B33" s="9" t="s">
        <v>46</v>
      </c>
      <c r="C33" s="8" t="s">
        <v>47</v>
      </c>
      <c r="D33" s="30">
        <f>D34+D35+D36+D37+D38+D39+D40+D41+D42+D43+D44</f>
        <v>1064685.1000000001</v>
      </c>
      <c r="E33" s="82">
        <f>E35+E38+E39+E43+E44</f>
        <v>521692.39999999997</v>
      </c>
    </row>
    <row r="34" spans="2:8" x14ac:dyDescent="0.2">
      <c r="B34" s="9" t="s">
        <v>218</v>
      </c>
      <c r="C34" s="8" t="s">
        <v>48</v>
      </c>
      <c r="D34" s="30"/>
      <c r="E34" s="82"/>
    </row>
    <row r="35" spans="2:8" x14ac:dyDescent="0.2">
      <c r="B35" s="9" t="s">
        <v>49</v>
      </c>
      <c r="C35" s="8" t="s">
        <v>51</v>
      </c>
      <c r="D35" s="30">
        <v>190017.3</v>
      </c>
      <c r="E35" s="82"/>
    </row>
    <row r="36" spans="2:8" x14ac:dyDescent="0.2">
      <c r="B36" s="9" t="s">
        <v>50</v>
      </c>
      <c r="C36" s="8" t="s">
        <v>52</v>
      </c>
      <c r="D36" s="30"/>
      <c r="E36" s="82"/>
    </row>
    <row r="37" spans="2:8" x14ac:dyDescent="0.2">
      <c r="B37" s="9" t="s">
        <v>53</v>
      </c>
      <c r="C37" s="8" t="s">
        <v>54</v>
      </c>
      <c r="D37" s="30"/>
      <c r="E37" s="82"/>
    </row>
    <row r="38" spans="2:8" x14ac:dyDescent="0.2">
      <c r="B38" s="9" t="s">
        <v>55</v>
      </c>
      <c r="C38" s="8" t="s">
        <v>56</v>
      </c>
      <c r="D38" s="30">
        <v>6012.6</v>
      </c>
      <c r="E38" s="82">
        <v>54416.6</v>
      </c>
    </row>
    <row r="39" spans="2:8" x14ac:dyDescent="0.2">
      <c r="B39" s="9" t="s">
        <v>57</v>
      </c>
      <c r="C39" s="8" t="s">
        <v>58</v>
      </c>
      <c r="D39" s="30">
        <v>47161.5</v>
      </c>
      <c r="E39" s="82">
        <v>13530.9</v>
      </c>
    </row>
    <row r="40" spans="2:8" ht="21" customHeight="1" x14ac:dyDescent="0.2">
      <c r="B40" s="9" t="s">
        <v>217</v>
      </c>
      <c r="C40" s="8" t="s">
        <v>59</v>
      </c>
      <c r="D40" s="30"/>
      <c r="E40" s="82"/>
    </row>
    <row r="41" spans="2:8" ht="21" customHeight="1" x14ac:dyDescent="0.2">
      <c r="B41" s="9" t="s">
        <v>236</v>
      </c>
      <c r="C41" s="8" t="s">
        <v>60</v>
      </c>
      <c r="D41" s="31">
        <v>11725.4</v>
      </c>
      <c r="E41" s="83"/>
    </row>
    <row r="42" spans="2:8" x14ac:dyDescent="0.2">
      <c r="B42" s="9" t="s">
        <v>61</v>
      </c>
      <c r="C42" s="8" t="s">
        <v>62</v>
      </c>
      <c r="D42" s="30"/>
      <c r="E42" s="82"/>
      <c r="H42" s="66"/>
    </row>
    <row r="43" spans="2:8" x14ac:dyDescent="0.2">
      <c r="B43" s="9" t="s">
        <v>63</v>
      </c>
      <c r="C43" s="8" t="s">
        <v>64</v>
      </c>
      <c r="D43" s="30">
        <v>242597.8</v>
      </c>
      <c r="E43" s="82">
        <v>58338.3</v>
      </c>
    </row>
    <row r="44" spans="2:8" x14ac:dyDescent="0.2">
      <c r="B44" s="9" t="s">
        <v>65</v>
      </c>
      <c r="C44" s="8" t="s">
        <v>66</v>
      </c>
      <c r="D44" s="30">
        <v>567170.5</v>
      </c>
      <c r="E44" s="82">
        <v>395406.6</v>
      </c>
    </row>
    <row r="45" spans="2:8" x14ac:dyDescent="0.2">
      <c r="B45" s="9" t="s">
        <v>67</v>
      </c>
      <c r="C45" s="8" t="s">
        <v>69</v>
      </c>
      <c r="D45" s="30">
        <v>15877.4</v>
      </c>
      <c r="E45" s="82">
        <f>E47+E49</f>
        <v>39727.599999999999</v>
      </c>
      <c r="H45" s="64"/>
    </row>
    <row r="46" spans="2:8" x14ac:dyDescent="0.2">
      <c r="B46" s="9" t="s">
        <v>68</v>
      </c>
      <c r="C46" s="8" t="s">
        <v>70</v>
      </c>
      <c r="D46" s="30"/>
      <c r="E46" s="82"/>
    </row>
    <row r="47" spans="2:8" x14ac:dyDescent="0.2">
      <c r="B47" s="9" t="s">
        <v>71</v>
      </c>
      <c r="C47" s="8" t="s">
        <v>72</v>
      </c>
      <c r="D47" s="30">
        <v>15865.8</v>
      </c>
      <c r="E47" s="82">
        <v>39727.599999999999</v>
      </c>
    </row>
    <row r="48" spans="2:8" x14ac:dyDescent="0.2">
      <c r="B48" s="9" t="s">
        <v>74</v>
      </c>
      <c r="C48" s="8" t="s">
        <v>73</v>
      </c>
      <c r="D48" s="30"/>
      <c r="E48" s="82"/>
    </row>
    <row r="49" spans="2:8" x14ac:dyDescent="0.2">
      <c r="B49" s="9" t="s">
        <v>76</v>
      </c>
      <c r="C49" s="8" t="s">
        <v>75</v>
      </c>
      <c r="D49" s="30">
        <v>11.7</v>
      </c>
      <c r="E49" s="82"/>
    </row>
    <row r="50" spans="2:8" x14ac:dyDescent="0.2">
      <c r="B50" s="9" t="s">
        <v>230</v>
      </c>
      <c r="C50" s="8" t="s">
        <v>77</v>
      </c>
      <c r="D50" s="30">
        <v>55606</v>
      </c>
      <c r="E50" s="82">
        <v>55606.1</v>
      </c>
    </row>
    <row r="51" spans="2:8" x14ac:dyDescent="0.2">
      <c r="B51" s="9" t="s">
        <v>79</v>
      </c>
      <c r="C51" s="8" t="s">
        <v>78</v>
      </c>
      <c r="D51" s="30"/>
      <c r="E51" s="30"/>
    </row>
    <row r="52" spans="2:8" ht="20.25" customHeight="1" x14ac:dyDescent="0.2">
      <c r="B52" s="5" t="s">
        <v>197</v>
      </c>
      <c r="C52" s="11" t="s">
        <v>80</v>
      </c>
      <c r="D52" s="32">
        <f>D26+D33+D45+D50+D31</f>
        <v>1158564.8</v>
      </c>
      <c r="E52" s="32">
        <f>E26+E33+E45+E50+E31</f>
        <v>682036.99999999988</v>
      </c>
      <c r="F52" s="25"/>
      <c r="G52" s="26"/>
    </row>
    <row r="53" spans="2:8" ht="21" customHeight="1" x14ac:dyDescent="0.2">
      <c r="B53" s="35" t="s">
        <v>81</v>
      </c>
      <c r="C53" s="10" t="s">
        <v>82</v>
      </c>
      <c r="D53" s="63">
        <f>D24+D52</f>
        <v>7871819.1000000006</v>
      </c>
      <c r="E53" s="63">
        <f>E52+E24</f>
        <v>7588285.5000000009</v>
      </c>
      <c r="H53" s="61"/>
    </row>
    <row r="54" spans="2:8" ht="20.25" customHeight="1" x14ac:dyDescent="0.2">
      <c r="B54" s="80" t="s">
        <v>83</v>
      </c>
      <c r="C54" s="8" t="s">
        <v>222</v>
      </c>
      <c r="D54" s="30"/>
      <c r="E54" s="30"/>
    </row>
    <row r="55" spans="2:8" x14ac:dyDescent="0.2">
      <c r="B55" s="80" t="s">
        <v>231</v>
      </c>
      <c r="C55" s="8" t="s">
        <v>222</v>
      </c>
      <c r="D55" s="30"/>
      <c r="E55" s="30"/>
    </row>
    <row r="56" spans="2:8" x14ac:dyDescent="0.2">
      <c r="B56" s="9" t="s">
        <v>84</v>
      </c>
      <c r="C56" s="8" t="s">
        <v>85</v>
      </c>
      <c r="D56" s="30">
        <v>1394998.8</v>
      </c>
      <c r="E56" s="82">
        <v>1394998.8</v>
      </c>
    </row>
    <row r="57" spans="2:8" x14ac:dyDescent="0.2">
      <c r="B57" s="9" t="s">
        <v>232</v>
      </c>
      <c r="C57" s="8" t="s">
        <v>86</v>
      </c>
      <c r="D57" s="30">
        <v>79974.899999999994</v>
      </c>
      <c r="E57" s="82">
        <v>79974.899999999994</v>
      </c>
    </row>
    <row r="58" spans="2:8" x14ac:dyDescent="0.2">
      <c r="B58" s="9" t="s">
        <v>87</v>
      </c>
      <c r="C58" s="8" t="s">
        <v>88</v>
      </c>
      <c r="D58" s="30">
        <v>2272409.5</v>
      </c>
      <c r="E58" s="82">
        <v>2661426.2000000002</v>
      </c>
    </row>
    <row r="59" spans="2:8" x14ac:dyDescent="0.2">
      <c r="B59" s="9" t="s">
        <v>89</v>
      </c>
      <c r="C59" s="8" t="s">
        <v>90</v>
      </c>
      <c r="D59" s="30"/>
      <c r="E59" s="82"/>
    </row>
    <row r="60" spans="2:8" x14ac:dyDescent="0.2">
      <c r="B60" s="9" t="s">
        <v>92</v>
      </c>
      <c r="C60" s="8" t="s">
        <v>91</v>
      </c>
      <c r="D60" s="30">
        <v>338371.4</v>
      </c>
      <c r="E60" s="82">
        <v>680816.2</v>
      </c>
    </row>
    <row r="61" spans="2:8" x14ac:dyDescent="0.2">
      <c r="B61" s="9" t="s">
        <v>233</v>
      </c>
      <c r="C61" s="8" t="s">
        <v>93</v>
      </c>
      <c r="D61" s="30">
        <v>197907</v>
      </c>
      <c r="E61" s="82">
        <v>197907</v>
      </c>
    </row>
    <row r="62" spans="2:8" ht="17.25" customHeight="1" x14ac:dyDescent="0.2">
      <c r="B62" s="9" t="s">
        <v>94</v>
      </c>
      <c r="C62" s="8" t="s">
        <v>95</v>
      </c>
      <c r="D62" s="30"/>
      <c r="E62" s="82"/>
    </row>
    <row r="63" spans="2:8" ht="21.75" customHeight="1" x14ac:dyDescent="0.2">
      <c r="B63" s="9" t="s">
        <v>198</v>
      </c>
      <c r="C63" s="8" t="s">
        <v>96</v>
      </c>
      <c r="D63" s="30">
        <f>D56+D57+D58+D60+D61+D62</f>
        <v>4283661.5999999996</v>
      </c>
      <c r="E63" s="84">
        <f>E56+E57+E58+E60+E61</f>
        <v>5015123.1000000006</v>
      </c>
      <c r="H63" s="61"/>
    </row>
    <row r="64" spans="2:8" ht="21.75" customHeight="1" x14ac:dyDescent="0.2">
      <c r="B64" s="36"/>
      <c r="C64" s="37"/>
      <c r="D64" s="38"/>
      <c r="E64" s="85"/>
    </row>
    <row r="65" spans="2:8" ht="24" customHeight="1" x14ac:dyDescent="0.2">
      <c r="B65" s="21" t="s">
        <v>207</v>
      </c>
      <c r="C65" s="8" t="s">
        <v>222</v>
      </c>
      <c r="D65" s="30"/>
      <c r="E65" s="82"/>
    </row>
    <row r="66" spans="2:8" ht="25.5" x14ac:dyDescent="0.2">
      <c r="B66" s="9" t="s">
        <v>209</v>
      </c>
      <c r="C66" s="8" t="s">
        <v>97</v>
      </c>
      <c r="D66" s="31"/>
      <c r="E66" s="83"/>
      <c r="H66" s="26"/>
    </row>
    <row r="67" spans="2:8" ht="25.5" x14ac:dyDescent="0.2">
      <c r="B67" s="9" t="s">
        <v>237</v>
      </c>
      <c r="C67" s="8" t="s">
        <v>98</v>
      </c>
      <c r="D67" s="31"/>
      <c r="E67" s="83"/>
    </row>
    <row r="68" spans="2:8" x14ac:dyDescent="0.2">
      <c r="B68" s="9" t="s">
        <v>99</v>
      </c>
      <c r="C68" s="8" t="s">
        <v>100</v>
      </c>
      <c r="D68" s="30"/>
      <c r="E68" s="82"/>
    </row>
    <row r="69" spans="2:8" x14ac:dyDescent="0.2">
      <c r="B69" s="9" t="s">
        <v>101</v>
      </c>
      <c r="C69" s="8" t="s">
        <v>102</v>
      </c>
      <c r="D69" s="30"/>
      <c r="E69" s="82"/>
    </row>
    <row r="70" spans="2:8" ht="25.5" x14ac:dyDescent="0.2">
      <c r="B70" s="9" t="s">
        <v>212</v>
      </c>
      <c r="C70" s="8" t="s">
        <v>103</v>
      </c>
      <c r="D70" s="31"/>
      <c r="E70" s="83"/>
    </row>
    <row r="71" spans="2:8" x14ac:dyDescent="0.2">
      <c r="B71" s="9" t="s">
        <v>199</v>
      </c>
      <c r="C71" s="8" t="s">
        <v>104</v>
      </c>
      <c r="D71" s="30"/>
      <c r="E71" s="82"/>
    </row>
    <row r="72" spans="2:8" ht="25.5" x14ac:dyDescent="0.2">
      <c r="B72" s="9" t="s">
        <v>238</v>
      </c>
      <c r="C72" s="8" t="s">
        <v>105</v>
      </c>
      <c r="D72" s="31"/>
      <c r="E72" s="83"/>
      <c r="H72" s="26"/>
    </row>
    <row r="73" spans="2:8" x14ac:dyDescent="0.2">
      <c r="B73" s="9" t="s">
        <v>106</v>
      </c>
      <c r="C73" s="8" t="s">
        <v>109</v>
      </c>
      <c r="D73" s="30"/>
      <c r="E73" s="82"/>
    </row>
    <row r="74" spans="2:8" x14ac:dyDescent="0.2">
      <c r="B74" s="9" t="s">
        <v>107</v>
      </c>
      <c r="C74" s="8" t="s">
        <v>110</v>
      </c>
      <c r="D74" s="30"/>
      <c r="E74" s="82"/>
    </row>
    <row r="75" spans="2:8" x14ac:dyDescent="0.2">
      <c r="B75" s="9" t="s">
        <v>108</v>
      </c>
      <c r="C75" s="8" t="s">
        <v>111</v>
      </c>
      <c r="D75" s="30"/>
      <c r="E75" s="82"/>
    </row>
    <row r="76" spans="2:8" x14ac:dyDescent="0.2">
      <c r="B76" s="9" t="s">
        <v>200</v>
      </c>
      <c r="C76" s="8" t="s">
        <v>112</v>
      </c>
      <c r="D76" s="30"/>
      <c r="E76" s="82"/>
    </row>
    <row r="77" spans="2:8" x14ac:dyDescent="0.2">
      <c r="B77" s="9" t="s">
        <v>113</v>
      </c>
      <c r="C77" s="8" t="s">
        <v>114</v>
      </c>
      <c r="D77" s="30"/>
      <c r="E77" s="82"/>
    </row>
    <row r="78" spans="2:8" ht="35.25" customHeight="1" x14ac:dyDescent="0.2">
      <c r="B78" s="9" t="s">
        <v>208</v>
      </c>
      <c r="C78" s="8" t="s">
        <v>115</v>
      </c>
      <c r="D78" s="63">
        <f>D81+D83+D87+D88+D90+D91+D92+D93+D96</f>
        <v>3588157.5000000005</v>
      </c>
      <c r="E78" s="86">
        <f>E81+E83+E84+E85+E86+E87+E88+E89+E90+E91+E92+E93+E94+E95+E96</f>
        <v>2573162.4</v>
      </c>
    </row>
    <row r="79" spans="2:8" ht="29.25" customHeight="1" x14ac:dyDescent="0.2">
      <c r="B79" s="9" t="s">
        <v>210</v>
      </c>
      <c r="C79" s="8" t="s">
        <v>116</v>
      </c>
      <c r="D79" s="31">
        <f>D81+D87+D88+D90+D91+D92+D96</f>
        <v>2902337.6</v>
      </c>
      <c r="E79" s="86">
        <f>E81+E83+E85+E87+E88+E89+E90+E91+E92+E96</f>
        <v>2573162.4</v>
      </c>
    </row>
    <row r="80" spans="2:8" x14ac:dyDescent="0.2">
      <c r="B80" s="9" t="s">
        <v>219</v>
      </c>
      <c r="C80" s="8" t="s">
        <v>117</v>
      </c>
      <c r="D80" s="30"/>
      <c r="E80" s="82"/>
    </row>
    <row r="81" spans="2:5" x14ac:dyDescent="0.2">
      <c r="B81" s="9" t="s">
        <v>234</v>
      </c>
      <c r="C81" s="8" t="s">
        <v>118</v>
      </c>
      <c r="D81" s="30">
        <v>1143130.5</v>
      </c>
      <c r="E81" s="82">
        <v>1102299.2</v>
      </c>
    </row>
    <row r="82" spans="2:5" x14ac:dyDescent="0.2">
      <c r="B82" s="9" t="s">
        <v>235</v>
      </c>
      <c r="C82" s="8" t="s">
        <v>119</v>
      </c>
      <c r="D82" s="30"/>
      <c r="E82" s="82"/>
    </row>
    <row r="83" spans="2:5" x14ac:dyDescent="0.2">
      <c r="B83" s="9" t="s">
        <v>211</v>
      </c>
      <c r="C83" s="8" t="s">
        <v>120</v>
      </c>
      <c r="D83" s="30">
        <v>343401.2</v>
      </c>
      <c r="E83" s="82">
        <v>313000</v>
      </c>
    </row>
    <row r="84" spans="2:5" x14ac:dyDescent="0.2">
      <c r="B84" s="9" t="s">
        <v>121</v>
      </c>
      <c r="C84" s="8" t="s">
        <v>122</v>
      </c>
      <c r="D84" s="30"/>
      <c r="E84" s="82"/>
    </row>
    <row r="85" spans="2:5" ht="21" customHeight="1" x14ac:dyDescent="0.2">
      <c r="B85" s="9" t="s">
        <v>239</v>
      </c>
      <c r="C85" s="8" t="s">
        <v>123</v>
      </c>
      <c r="D85" s="30"/>
      <c r="E85" s="82"/>
    </row>
    <row r="86" spans="2:5" x14ac:dyDescent="0.2">
      <c r="B86" s="9" t="s">
        <v>124</v>
      </c>
      <c r="C86" s="8" t="s">
        <v>125</v>
      </c>
      <c r="D86" s="30"/>
      <c r="E86" s="82"/>
    </row>
    <row r="87" spans="2:5" x14ac:dyDescent="0.2">
      <c r="B87" s="9" t="s">
        <v>126</v>
      </c>
      <c r="C87" s="8" t="s">
        <v>127</v>
      </c>
      <c r="D87" s="30">
        <v>800</v>
      </c>
      <c r="E87" s="82"/>
    </row>
    <row r="88" spans="2:5" x14ac:dyDescent="0.2">
      <c r="B88" s="9" t="s">
        <v>128</v>
      </c>
      <c r="C88" s="8" t="s">
        <v>129</v>
      </c>
      <c r="D88" s="30">
        <v>1174008.8</v>
      </c>
      <c r="E88" s="82">
        <v>757669.7</v>
      </c>
    </row>
    <row r="89" spans="2:5" x14ac:dyDescent="0.2">
      <c r="B89" s="9" t="s">
        <v>130</v>
      </c>
      <c r="C89" s="8" t="s">
        <v>131</v>
      </c>
      <c r="D89" s="30"/>
      <c r="E89" s="82"/>
    </row>
    <row r="90" spans="2:5" x14ac:dyDescent="0.2">
      <c r="B90" s="9" t="s">
        <v>132</v>
      </c>
      <c r="C90" s="8" t="s">
        <v>133</v>
      </c>
      <c r="D90" s="30">
        <v>269706.7</v>
      </c>
      <c r="E90" s="82">
        <v>70305</v>
      </c>
    </row>
    <row r="91" spans="2:5" x14ac:dyDescent="0.2">
      <c r="B91" s="9" t="s">
        <v>134</v>
      </c>
      <c r="C91" s="8" t="s">
        <v>136</v>
      </c>
      <c r="D91" s="30">
        <v>1255.7</v>
      </c>
      <c r="E91" s="82">
        <v>5486.6</v>
      </c>
    </row>
    <row r="92" spans="2:5" x14ac:dyDescent="0.2">
      <c r="B92" s="9" t="s">
        <v>206</v>
      </c>
      <c r="C92" s="8" t="s">
        <v>137</v>
      </c>
      <c r="D92" s="30">
        <v>237103.3</v>
      </c>
      <c r="E92" s="82">
        <v>249675.6</v>
      </c>
    </row>
    <row r="93" spans="2:5" x14ac:dyDescent="0.2">
      <c r="B93" s="9" t="s">
        <v>135</v>
      </c>
      <c r="C93" s="8" t="s">
        <v>138</v>
      </c>
      <c r="D93" s="30">
        <v>342418.7</v>
      </c>
      <c r="E93" s="82"/>
    </row>
    <row r="94" spans="2:5" x14ac:dyDescent="0.2">
      <c r="B94" s="9" t="s">
        <v>140</v>
      </c>
      <c r="C94" s="8" t="s">
        <v>139</v>
      </c>
      <c r="D94" s="30"/>
      <c r="E94" s="82"/>
    </row>
    <row r="95" spans="2:5" x14ac:dyDescent="0.2">
      <c r="B95" s="9" t="s">
        <v>142</v>
      </c>
      <c r="C95" s="8" t="s">
        <v>141</v>
      </c>
      <c r="D95" s="30"/>
      <c r="E95" s="82"/>
    </row>
    <row r="96" spans="2:5" x14ac:dyDescent="0.2">
      <c r="B96" s="9" t="s">
        <v>144</v>
      </c>
      <c r="C96" s="8" t="s">
        <v>143</v>
      </c>
      <c r="D96" s="30">
        <v>76332.600000000006</v>
      </c>
      <c r="E96" s="82">
        <v>74726.3</v>
      </c>
    </row>
    <row r="97" spans="2:8" x14ac:dyDescent="0.2">
      <c r="B97" s="9" t="s">
        <v>201</v>
      </c>
      <c r="C97" s="8" t="s">
        <v>145</v>
      </c>
      <c r="D97" s="32">
        <f>D66+D78</f>
        <v>3588157.5000000005</v>
      </c>
      <c r="E97" s="32">
        <f>E66+E78</f>
        <v>2573162.4</v>
      </c>
      <c r="H97" s="61"/>
    </row>
    <row r="98" spans="2:8" x14ac:dyDescent="0.2">
      <c r="B98" s="9" t="s">
        <v>146</v>
      </c>
      <c r="C98" s="8" t="s">
        <v>147</v>
      </c>
      <c r="D98" s="32">
        <f>D63+D78</f>
        <v>7871819.0999999996</v>
      </c>
      <c r="E98" s="32">
        <f>E63+E97</f>
        <v>7588285.5</v>
      </c>
    </row>
    <row r="99" spans="2:8" x14ac:dyDescent="0.2">
      <c r="B99" s="27"/>
      <c r="C99" s="28"/>
    </row>
    <row r="100" spans="2:8" x14ac:dyDescent="0.2">
      <c r="B100" s="22"/>
      <c r="C100" s="28"/>
      <c r="E100" s="61"/>
    </row>
    <row r="101" spans="2:8" ht="24.75" customHeight="1" x14ac:dyDescent="0.2">
      <c r="B101" s="177" t="s">
        <v>244</v>
      </c>
      <c r="C101" s="177"/>
      <c r="D101" s="177"/>
      <c r="E101" s="177"/>
      <c r="H101" s="61"/>
    </row>
    <row r="102" spans="2:8" ht="38.25" x14ac:dyDescent="0.2">
      <c r="B102" s="81" t="s">
        <v>1</v>
      </c>
      <c r="C102" s="13" t="s">
        <v>2</v>
      </c>
      <c r="D102" s="13" t="s">
        <v>194</v>
      </c>
      <c r="E102" s="13" t="s">
        <v>195</v>
      </c>
    </row>
    <row r="103" spans="2:8" x14ac:dyDescent="0.2">
      <c r="B103" s="81">
        <v>1</v>
      </c>
      <c r="C103" s="14">
        <v>2</v>
      </c>
      <c r="D103" s="14">
        <v>3</v>
      </c>
      <c r="E103" s="14">
        <v>4</v>
      </c>
    </row>
    <row r="104" spans="2:8" x14ac:dyDescent="0.2">
      <c r="B104" s="6" t="s">
        <v>213</v>
      </c>
      <c r="C104" s="1" t="s">
        <v>148</v>
      </c>
      <c r="D104" s="33"/>
      <c r="E104" s="33"/>
    </row>
    <row r="105" spans="2:8" x14ac:dyDescent="0.2">
      <c r="B105" s="6" t="s">
        <v>149</v>
      </c>
      <c r="C105" s="1" t="s">
        <v>160</v>
      </c>
      <c r="D105" s="33"/>
      <c r="E105" s="33"/>
    </row>
    <row r="106" spans="2:8" x14ac:dyDescent="0.2">
      <c r="B106" s="6" t="s">
        <v>150</v>
      </c>
      <c r="C106" s="1" t="s">
        <v>161</v>
      </c>
      <c r="D106" s="33"/>
      <c r="E106" s="33"/>
    </row>
    <row r="107" spans="2:8" x14ac:dyDescent="0.2">
      <c r="B107" s="6" t="s">
        <v>151</v>
      </c>
      <c r="C107" s="1" t="s">
        <v>162</v>
      </c>
      <c r="D107" s="33"/>
      <c r="E107" s="33"/>
    </row>
    <row r="108" spans="2:8" x14ac:dyDescent="0.2">
      <c r="B108" s="6" t="s">
        <v>216</v>
      </c>
      <c r="C108" s="1" t="s">
        <v>163</v>
      </c>
      <c r="D108" s="33"/>
      <c r="E108" s="33"/>
    </row>
    <row r="109" spans="2:8" x14ac:dyDescent="0.2">
      <c r="B109" s="6" t="s">
        <v>152</v>
      </c>
      <c r="C109" s="1" t="s">
        <v>164</v>
      </c>
      <c r="D109" s="33"/>
      <c r="E109" s="33"/>
    </row>
    <row r="110" spans="2:8" x14ac:dyDescent="0.2">
      <c r="B110" s="6" t="s">
        <v>153</v>
      </c>
      <c r="C110" s="1" t="s">
        <v>165</v>
      </c>
      <c r="D110" s="33"/>
      <c r="E110" s="33"/>
    </row>
    <row r="111" spans="2:8" x14ac:dyDescent="0.2">
      <c r="B111" s="6" t="s">
        <v>154</v>
      </c>
      <c r="C111" s="1" t="s">
        <v>166</v>
      </c>
      <c r="D111" s="33"/>
      <c r="E111" s="33"/>
    </row>
    <row r="112" spans="2:8" x14ac:dyDescent="0.2">
      <c r="B112" s="6" t="s">
        <v>155</v>
      </c>
      <c r="C112" s="1" t="s">
        <v>167</v>
      </c>
      <c r="D112" s="33"/>
      <c r="E112" s="33"/>
    </row>
    <row r="113" spans="2:5" x14ac:dyDescent="0.2">
      <c r="B113" s="6" t="s">
        <v>214</v>
      </c>
      <c r="C113" s="1" t="s">
        <v>172</v>
      </c>
      <c r="D113" s="33"/>
      <c r="E113" s="33"/>
    </row>
    <row r="114" spans="2:5" x14ac:dyDescent="0.2">
      <c r="B114" s="6" t="s">
        <v>156</v>
      </c>
      <c r="C114" s="1" t="s">
        <v>168</v>
      </c>
      <c r="D114" s="33"/>
      <c r="E114" s="33"/>
    </row>
    <row r="115" spans="2:5" x14ac:dyDescent="0.2">
      <c r="B115" s="6" t="s">
        <v>157</v>
      </c>
      <c r="C115" s="1" t="s">
        <v>169</v>
      </c>
      <c r="D115" s="33"/>
      <c r="E115" s="33"/>
    </row>
    <row r="116" spans="2:5" x14ac:dyDescent="0.2">
      <c r="B116" s="6" t="s">
        <v>158</v>
      </c>
      <c r="C116" s="1" t="s">
        <v>170</v>
      </c>
      <c r="D116" s="33"/>
      <c r="E116" s="33"/>
    </row>
    <row r="117" spans="2:5" x14ac:dyDescent="0.2">
      <c r="B117" s="6" t="s">
        <v>159</v>
      </c>
      <c r="C117" s="1" t="s">
        <v>171</v>
      </c>
      <c r="D117" s="33"/>
      <c r="E117" s="33"/>
    </row>
    <row r="118" spans="2:5" ht="42.75" customHeight="1" x14ac:dyDescent="0.2">
      <c r="B118" s="170" t="s">
        <v>215</v>
      </c>
      <c r="C118" s="170"/>
      <c r="D118" s="170"/>
      <c r="E118" s="170"/>
    </row>
    <row r="119" spans="2:5" ht="18" customHeight="1" x14ac:dyDescent="0.2">
      <c r="B119" s="72"/>
      <c r="C119" s="72"/>
      <c r="D119" s="72"/>
      <c r="E119" s="72"/>
    </row>
    <row r="120" spans="2:5" x14ac:dyDescent="0.2">
      <c r="B120" s="34" t="s">
        <v>251</v>
      </c>
    </row>
    <row r="121" spans="2:5" x14ac:dyDescent="0.2">
      <c r="B121" s="34"/>
    </row>
    <row r="122" spans="2:5" ht="27" customHeight="1" x14ac:dyDescent="0.2">
      <c r="B122" s="34" t="s">
        <v>252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4кв </vt:lpstr>
      <vt:lpstr>фин 4кв  </vt:lpstr>
      <vt:lpstr>фин.2 4кв  </vt:lpstr>
      <vt:lpstr>Форма1 4 кв  баланс</vt:lpstr>
      <vt:lpstr>Форма 4 кв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Shy</cp:lastModifiedBy>
  <cp:lastPrinted>2017-02-06T10:11:14Z</cp:lastPrinted>
  <dcterms:created xsi:type="dcterms:W3CDTF">2008-03-03T23:56:31Z</dcterms:created>
  <dcterms:modified xsi:type="dcterms:W3CDTF">2017-03-09T16:40:38Z</dcterms:modified>
</cp:coreProperties>
</file>