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BCDF78A-3BE2-4376-98EE-13536F9F9D18}" xr6:coauthVersionLast="45" xr6:coauthVersionMax="45" xr10:uidLastSave="{00000000-0000-0000-0000-000000000000}"/>
  <bookViews>
    <workbookView xWindow="2160" yWindow="2160" windowWidth="21600" windowHeight="11385" tabRatio="497" xr2:uid="{00000000-000D-0000-FFFF-FFFF00000000}"/>
  </bookViews>
  <sheets>
    <sheet name="Баланс 1кв" sheetId="20" r:id="rId1"/>
    <sheet name="Баланс 1 кв" sheetId="21" r:id="rId2"/>
    <sheet name="Форма №2  1-кв" sheetId="22" r:id="rId3"/>
    <sheet name="Форма №2" sheetId="23" r:id="rId4"/>
    <sheet name="Форма№2" sheetId="24" r:id="rId5"/>
    <sheet name="телефон 3 кв " sheetId="57" state="hidden" r:id="rId6"/>
    <sheet name="50% ГНИ-2017" sheetId="59" state="hidden" r:id="rId7"/>
    <sheet name="Лист1" sheetId="73" r:id="rId8"/>
    <sheet name="Лист2" sheetId="74" r:id="rId9"/>
  </sheets>
  <definedNames>
    <definedName name="_xlnm.Print_Area" localSheetId="6">'50% ГНИ-2017'!$A$1:$C$28</definedName>
    <definedName name="_xlnm.Print_Area" localSheetId="1">'Баланс 1 кв'!$B$65:$E$123</definedName>
    <definedName name="_xlnm.Print_Area" localSheetId="4">Форма№2!$A$2:$F$58</definedName>
  </definedNames>
  <calcPr calcId="191029" refMode="R1C1"/>
  <webPublishObjects count="18">
    <webPublishObject id="32058" divId="финансовий_32058" destinationFile="C:\Documents and Settings\Farhod\Desktop\15.02.2008\финансовий\db\финансовийru.htm"/>
    <webPublishObject id="21706" divId="БУХГАЛТЕРСКИЙ БАЛАНС_21706" destinationFile="C:\Documents and Settings\Farhod\Desktop\15.02.2008\финансовий\1\db\БУХГАЛТЕРСКИЙ БАЛАНСru.htm"/>
    <webPublishObject id="14488" divId="БУХГАЛТЕРСКИЙ БАЛАНС_14488" destinationFile="C:\Documents and Settings\Farhod\Desktop\15.02.2008\финансовий\1\db\БУХГАЛТЕРСКИЙ БАЛАНСru.htm"/>
    <webPublishObject id="7370" divId="БУХГАЛТЕРСКИЙ БАЛАНС_7370" destinationFile="C:\Documents and Settings\Farhod\Desktop\15.02.2008\финансовий\1\db\БУХГАЛТЕРСКИЙ БАЛАНСru.htm"/>
    <webPublishObject id="17712" divId="БУХГАЛТЕРСКИЙ БАЛАНС_17712" destinationFile="C:\Documents and Settings\Farhod\Desktop\15.02.2008\финансовий\1\db\БУХГАЛТЕРСКИЙ БАЛАНСru.htm"/>
    <webPublishObject id="31654" divId="БУХГАЛТЕРСКИЙ БАЛАНС_31654" destinationFile="D:\elektronika\20.03.2008.10.20\финансовий\1\db\БУХГАЛТЕРСКИЙ БАЛАНСru.htm"/>
    <webPublishObject id="23492" divId="БУХГАЛТЕРСКИЙ БАЛАНС_23492" destinationFile="D:\elektronika\20.03.2008.10.20\финансовий\1\db\БУХГАЛТЕРСКИЙ БАЛАНСru.htm"/>
    <webPublishObject id="18051" divId="БУХГАЛТЕРСКИЙ БАЛАНС_18051" destinationFile="D:\elektronika\20.03.2008.10.20\финансовий\1\db\БУХГАЛТЕРСКИЙ БАЛАНСru.htm"/>
    <webPublishObject id="4643" divId="БУХГАЛТЕРСКИЙ БАЛАНС_4643" destinationFile="D:\Farhod_el\ot_uz\финансовий\1\db\БУХГАЛТЕРСКИЙ БАЛАНСru.htm"/>
    <webPublishObject id="19962" divId="БУХГАЛТЕРСКИЙ БАЛАНС_19962" destinationFile="D:\Farhod_el\ot_uz\финансовий\1\db\БУХГАЛТЕРСКИЙ БАЛАНСru.htm"/>
    <webPublishObject id="11109" divId="БУХГАЛТЕРСКИЙ БАЛАНС_11109" destinationFile="D:\Farhod_el\ot_uz\финансовий\1\db\БУХГАЛТЕРСКИЙ БАЛАНСru.htm"/>
    <webPublishObject id="26190" divId="БУХГАЛТЕРСКИЙ БАЛАНС_26190" destinationFile="D:\Farhod_el\ot_uz\финансовий\1\db\БУХГАЛТЕРСКИЙ БАЛАНСru.htm"/>
    <webPublishObject id="21763" divId="БУХГАЛТЕРСКИЙ БАЛАНС_21763" destinationFile="D:\Farhod_el\ot_uz\финансовий\1\db\БУХГАЛТЕРСКИЙ БАЛАНСru.htm"/>
    <webPublishObject id="11645" divId="БУХГАЛТЕРСКИЙ БАЛАНС_11645" destinationFile="C:\13012012\1\db\БУХГАЛТЕРСКИЙ БАЛАНСruurururu.htm"/>
    <webPublishObject id="21505" divId="20000ru_21505" destinationFile="C:\13012012\20000\db\20000rurrrrrrrr.htm"/>
    <webPublishObject id="1711" divId="20000ru_1711" destinationFile="C:\13012012\20000\db\20000rurrrrrrrr.htm"/>
    <webPublishObject id="30445" divId="20000ru_30445" destinationFile="D:\Хисобот формалари(2012)\20000\db\20000ruxxxxxxxxxx.htm"/>
    <webPublishObject id="5825" divId="20000ru_5825" destinationFile="D:\Хисобот формалари(2012)\20000\db\20000russsssss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9" i="21" l="1"/>
  <c r="E78" i="21"/>
  <c r="E97" i="21" s="1"/>
  <c r="E67" i="21"/>
  <c r="E66" i="21"/>
  <c r="E63" i="21"/>
  <c r="E45" i="21"/>
  <c r="E33" i="21"/>
  <c r="E26" i="21"/>
  <c r="E14" i="21"/>
  <c r="E13" i="21"/>
  <c r="E9" i="21"/>
  <c r="D79" i="21"/>
  <c r="D78" i="21"/>
  <c r="D67" i="21"/>
  <c r="D66" i="21"/>
  <c r="D63" i="21"/>
  <c r="D45" i="21"/>
  <c r="D33" i="21"/>
  <c r="D26" i="21"/>
  <c r="D14" i="21"/>
  <c r="D13" i="21"/>
  <c r="D9" i="21"/>
  <c r="D97" i="21" l="1"/>
  <c r="E24" i="21"/>
  <c r="D98" i="21"/>
  <c r="D52" i="21"/>
  <c r="E98" i="21"/>
  <c r="E52" i="21"/>
  <c r="D24" i="21"/>
  <c r="C6" i="59"/>
  <c r="E53" i="21" l="1"/>
  <c r="D53" i="21"/>
  <c r="D21" i="59"/>
  <c r="C21" i="59"/>
  <c r="D16" i="59"/>
  <c r="D11" i="59"/>
  <c r="C11" i="59"/>
  <c r="D6" i="59"/>
  <c r="D12" i="59" s="1"/>
  <c r="B5" i="59"/>
  <c r="E4" i="59"/>
  <c r="C11" i="57"/>
  <c r="E6" i="59" l="1"/>
  <c r="E12" i="59" s="1"/>
  <c r="C24" i="59"/>
  <c r="E16" i="59"/>
  <c r="E21" i="59" s="1"/>
  <c r="D24" i="59"/>
  <c r="K10" i="23" l="1"/>
  <c r="K13" i="23" s="1"/>
  <c r="I13" i="23"/>
  <c r="I10" i="23"/>
</calcChain>
</file>

<file path=xl/sharedStrings.xml><?xml version="1.0" encoding="utf-8"?>
<sst xmlns="http://schemas.openxmlformats.org/spreadsheetml/2006/main" count="537" uniqueCount="467">
  <si>
    <t>год</t>
  </si>
  <si>
    <t>Наименование показателя</t>
  </si>
  <si>
    <t>Код стр.</t>
  </si>
  <si>
    <t>Актив</t>
  </si>
  <si>
    <t>I. Долгосрочные активы</t>
  </si>
  <si>
    <t>Первоначальная (восстановительная) стоимость (0100, 0300)</t>
  </si>
  <si>
    <t>Сумма износа (0200)</t>
  </si>
  <si>
    <t>010</t>
  </si>
  <si>
    <t>020</t>
  </si>
  <si>
    <t>011</t>
  </si>
  <si>
    <t>Остаточная (балансовая) стоимость (стр. 010-011)</t>
  </si>
  <si>
    <t>012</t>
  </si>
  <si>
    <t>Нематериальные активы:</t>
  </si>
  <si>
    <t>021</t>
  </si>
  <si>
    <t>Остаточная (балансовая) стоимость (стр. 020-021)</t>
  </si>
  <si>
    <t>022</t>
  </si>
  <si>
    <t>Ценные бумаги (0610)</t>
  </si>
  <si>
    <t>040</t>
  </si>
  <si>
    <t>030</t>
  </si>
  <si>
    <t>Инвестиции в дочерние хозяйственные общества (0620)</t>
  </si>
  <si>
    <t>050</t>
  </si>
  <si>
    <t>060</t>
  </si>
  <si>
    <t>070</t>
  </si>
  <si>
    <t>080</t>
  </si>
  <si>
    <t>090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</si>
  <si>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</si>
  <si>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</si>
  <si>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</si>
  <si>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>100</t>
  </si>
  <si>
    <t>110</t>
  </si>
  <si>
    <t>120</t>
  </si>
  <si>
    <t>130</t>
  </si>
  <si>
    <t>II. Текущие активы</t>
  </si>
  <si>
    <t>140</t>
  </si>
  <si>
    <t>Производственные запасы (1000, 1100, 1500, 1600)</t>
  </si>
  <si>
    <t>150</t>
  </si>
  <si>
    <t>Готовая продукция (2800)</t>
  </si>
  <si>
    <t>Незавершенное производство (2000, 2100, 2300, 2700)</t>
  </si>
  <si>
    <t>Товары (2900 за минусом 2980)</t>
  </si>
  <si>
    <t>160</t>
  </si>
  <si>
    <t>170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</si>
  <si>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</si>
  <si>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</si>
  <si>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</si>
  <si>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</si>
  <si>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</si>
  <si>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</si>
  <si>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</si>
  <si>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211</t>
  </si>
  <si>
    <t>Задолженность покупателей и заказчиков (4000 за минусом 4900)</t>
  </si>
  <si>
    <t>Задолженность обособленных подразделений (4110)</t>
  </si>
  <si>
    <t>220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</si>
  <si>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</si>
  <si>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</si>
  <si>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</si>
  <si>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</si>
  <si>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</si>
  <si>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</si>
  <si>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</si>
  <si>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270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</si>
  <si>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</si>
  <si>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</si>
  <si>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</si>
  <si>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</si>
  <si>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</si>
  <si>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</si>
  <si>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</si>
  <si>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</si>
  <si>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Денежные средства в кассе (5000)</t>
  </si>
  <si>
    <t>320</t>
  </si>
  <si>
    <t>330</t>
  </si>
  <si>
    <t>Денежные средства на расчетном счете (5100)</t>
  </si>
  <si>
    <t>340</t>
  </si>
  <si>
    <t>350</t>
  </si>
  <si>
    <t>Денежные средства в иностранной валюте (5200)</t>
  </si>
  <si>
    <t>360</t>
  </si>
  <si>
    <t>Прочие денежные средства и эквиваленты (5500, 5600, 5700)</t>
  </si>
  <si>
    <t>370</t>
  </si>
  <si>
    <t>380</t>
  </si>
  <si>
    <t>Прочие текущие активы (5900)</t>
  </si>
  <si>
    <t>390</t>
  </si>
  <si>
    <t>Всего по активу баланса (стр.130+стр.390)</t>
  </si>
  <si>
    <t>400</t>
  </si>
  <si>
    <t>Пассив</t>
  </si>
  <si>
    <t>Уставный капитал (8300)</t>
  </si>
  <si>
    <t>410</t>
  </si>
  <si>
    <t>420</t>
  </si>
  <si>
    <t>Резервный капитал (8500)</t>
  </si>
  <si>
    <t>430</t>
  </si>
  <si>
    <t>Выкупленные собственные акции (8600)</t>
  </si>
  <si>
    <t>440</t>
  </si>
  <si>
    <t>450</t>
  </si>
  <si>
    <t>Нераспределенная прибыль (непокрытый убыток) (8700)</t>
  </si>
  <si>
    <t>460</t>
  </si>
  <si>
    <t>Резервы предстоящих расходов и платежей (8900)</t>
  </si>
  <si>
    <t>470</t>
  </si>
  <si>
    <t>480</t>
  </si>
  <si>
    <t>490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</si>
  <si>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</si>
  <si>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</si>
  <si>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</si>
  <si>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</si>
  <si>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</si>
  <si>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520</t>
  </si>
  <si>
    <t>530</t>
  </si>
  <si>
    <t>540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</si>
  <si>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</si>
  <si>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</si>
  <si>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</si>
  <si>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550</t>
  </si>
  <si>
    <t>560</t>
  </si>
  <si>
    <t>570</t>
  </si>
  <si>
    <t>580</t>
  </si>
  <si>
    <t>Прочие долгосрочные кредиторские задолженности (7900)</t>
  </si>
  <si>
    <t>590</t>
  </si>
  <si>
    <t>600</t>
  </si>
  <si>
    <t>601</t>
  </si>
  <si>
    <t>602</t>
  </si>
  <si>
    <t>610</t>
  </si>
  <si>
    <t>620</t>
  </si>
  <si>
    <t>630</t>
  </si>
  <si>
    <t>Отсроченные доходы (6210, 6220, 6230)</t>
  </si>
  <si>
    <t>640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</si>
  <si>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</si>
  <si>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</si>
  <si>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</si>
  <si>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</si>
  <si>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</si>
  <si>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</si>
  <si>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</si>
  <si>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</si>
  <si>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</si>
  <si>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</si>
  <si>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</si>
  <si>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</si>
  <si>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Краткосрочные банковские кредиты (6810)</t>
  </si>
  <si>
    <t>710</t>
  </si>
  <si>
    <t>720</t>
  </si>
  <si>
    <t>730</t>
  </si>
  <si>
    <t>740</t>
  </si>
  <si>
    <t>Краткосрочные займы (6820, 6830, 6840)</t>
  </si>
  <si>
    <t>750</t>
  </si>
  <si>
    <t>Текущая часть долгосрочных обязательств (6950)</t>
  </si>
  <si>
    <t>760</t>
  </si>
  <si>
    <t>Прочие кредиторские задолженности (6900 кроме 6950)</t>
  </si>
  <si>
    <t>770</t>
  </si>
  <si>
    <t>Всего по пассиву баланса (стр.480+770)</t>
  </si>
  <si>
    <t>780</t>
  </si>
  <si>
    <t>790</t>
  </si>
  <si>
    <t>Товарно-материальные ценности, принятые на ответственное хранение (002)</t>
  </si>
  <si>
    <t>Материалы, принятые в переработку (003)</t>
  </si>
  <si>
    <t>Товары, принятые на комиссию (004)</t>
  </si>
  <si>
    <t>Бланки строгой отчетности (006)</t>
  </si>
  <si>
    <t>Списанная в убыток задолженность неплатежеспособных дебиторов (007)</t>
  </si>
  <si>
    <t>Обеспечение обязательств и платежей - полученные (008)</t>
  </si>
  <si>
    <t>Обеспечение обязательств и платежей - выданные (009)</t>
  </si>
  <si>
    <t>Имущество, полученное по договору ссуды (011)</t>
  </si>
  <si>
    <t>Расходы, исключаемые из налогооблагаемой базы следующих периодов (012)</t>
  </si>
  <si>
    <t>Временные налоговые льготы (по видам) (013)</t>
  </si>
  <si>
    <t>Инвентарь и хозяйственные принадлежности в эксплуатации (014)</t>
  </si>
  <si>
    <t>800</t>
  </si>
  <si>
    <t>810</t>
  </si>
  <si>
    <t>820</t>
  </si>
  <si>
    <t>830</t>
  </si>
  <si>
    <t>840</t>
  </si>
  <si>
    <t>850</t>
  </si>
  <si>
    <t>860</t>
  </si>
  <si>
    <t>870</t>
  </si>
  <si>
    <t>890</t>
  </si>
  <si>
    <t>900</t>
  </si>
  <si>
    <t>910</t>
  </si>
  <si>
    <t>920</t>
  </si>
  <si>
    <t>880</t>
  </si>
  <si>
    <t>Код стр</t>
  </si>
  <si>
    <t>квартал</t>
  </si>
  <si>
    <t>Форма N 1 по ОКУД</t>
  </si>
  <si>
    <t>Отрасль</t>
  </si>
  <si>
    <t>Идентификационный номер налогоплательщика</t>
  </si>
  <si>
    <t>Предприяия, организация</t>
  </si>
  <si>
    <t>Единица измерения, тыс. сум.</t>
  </si>
  <si>
    <t>Министерства, ведомства и другие</t>
  </si>
  <si>
    <t>Территория</t>
  </si>
  <si>
    <t>по ОКПО</t>
  </si>
  <si>
    <t>по КОПФ</t>
  </si>
  <si>
    <t>по КФС</t>
  </si>
  <si>
    <t>ИНН</t>
  </si>
  <si>
    <t>СОАТО</t>
  </si>
  <si>
    <t>Дата высылки</t>
  </si>
  <si>
    <t>Дата получения</t>
  </si>
  <si>
    <t>Срок представления</t>
  </si>
  <si>
    <t>Форма собственности</t>
  </si>
  <si>
    <t>Организационно-правовая форма</t>
  </si>
  <si>
    <t>по СООГУ</t>
  </si>
  <si>
    <t>На начало отчетного периода</t>
  </si>
  <si>
    <t>На конец отчетного периода</t>
  </si>
  <si>
    <t>Итого по разделу I (стр. 012+022+030+090+100+110+120)</t>
  </si>
  <si>
    <t>Итого по разделу II (стр. 140+190+200+210+320+370+380)</t>
  </si>
  <si>
    <t>Итого по разделу I (стр.410+420+430-440+450+460+470)</t>
  </si>
  <si>
    <t>Долгосрочные отсроченные доходы (7210, 7220, 7230)</t>
  </si>
  <si>
    <t>Долгосрочные займы (7820, 7830, 7840)</t>
  </si>
  <si>
    <t>Итого по разделу II (стр.490+600)</t>
  </si>
  <si>
    <t>Долгосрочные инвестиции, всего (стр.040+050+060+070+080), в том числе:</t>
  </si>
  <si>
    <t>Инвестиции в зависимые хозяйственные общества (0630)</t>
  </si>
  <si>
    <t>Долгосрочные отсроченные расходы (0950, 0960, 0990)</t>
  </si>
  <si>
    <t>Товарно-материальные запасы, всего (стр.150+160+170+180), в том числе:</t>
  </si>
  <si>
    <t>Задолженность по оплате труда (6700)</t>
  </si>
  <si>
    <t>II. Обязательства</t>
  </si>
  <si>
    <t>Текущие обязательства,всего (стр.610+630+640+650+660+670 +680+690+700+710+720+730+740+750+760)</t>
  </si>
  <si>
    <t>Долгосрочные обязательства, всего (стр.500+520+530+540+550+560+570+580+590)</t>
  </si>
  <si>
    <t>в том числе: текущая кредиторская задолженность (стр.610+630+650+670+680+690+700+710+720+760)</t>
  </si>
  <si>
    <t>Задолженность дочерним и зависимым хозяйственным обществам (6120)</t>
  </si>
  <si>
    <t>Долгосрочная задолженность дочерним и зависимым хозяйственным обществам (7120)</t>
  </si>
  <si>
    <t>Основные средства, полученные по оперативной аренде (001)</t>
  </si>
  <si>
    <t>Основные средства, сданные по договору финансовой аренды (010)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</si>
  <si>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</si>
  <si>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Оборудование, принятое для монтажа (005)</t>
  </si>
  <si>
    <t>Авансовые платежи по налогам и другим обязательным платежам в бюджет (4400)</t>
  </si>
  <si>
    <t>из нее: просроченная*</t>
  </si>
  <si>
    <t>из нее: просроченная текущая кредиторская задолженность*</t>
  </si>
  <si>
    <t>на</t>
  </si>
  <si>
    <t>Коды</t>
  </si>
  <si>
    <t/>
  </si>
  <si>
    <t>Адрес:</t>
  </si>
  <si>
    <t>№</t>
  </si>
  <si>
    <t>в том числе:</t>
  </si>
  <si>
    <t>Основные средства:</t>
  </si>
  <si>
    <t>Первоначальная стоимость (0400)</t>
  </si>
  <si>
    <t>Сумма амортизации (0500)</t>
  </si>
  <si>
    <t>Капитальные вложения (0800)</t>
  </si>
  <si>
    <t>Долгосрочная дебиторская задолженность (0910, 0920, 0930, 0940)</t>
  </si>
  <si>
    <t>Краткосрочные инвестиции (5800)</t>
  </si>
  <si>
    <t>I. Источники собственных средств</t>
  </si>
  <si>
    <t>Добавленный капитал (8400)</t>
  </si>
  <si>
    <t>Целевые поступления (8800)</t>
  </si>
  <si>
    <t>Задолженность поставщикам и подрядчикам (6000)</t>
  </si>
  <si>
    <t>Задолженность обособленным подразделениям (6110)</t>
  </si>
  <si>
    <t>Авансовые платежи в государственные целевые фонды и по страхованию (4500)</t>
  </si>
  <si>
    <t>в том числе: долгосрочная кредиторская задолженность (стр.500+520+540+560+590)</t>
  </si>
  <si>
    <t>Долгосрочные отсроченные обязательства по налогам и другим обязательным платежам (7240)</t>
  </si>
  <si>
    <t>Отсроченные обязательства по налогам и другим обязательным платежам (6240)</t>
  </si>
  <si>
    <t>Бухгалтерский баланс - форма № 1</t>
  </si>
  <si>
    <t>lc=R27C10</t>
  </si>
  <si>
    <t xml:space="preserve">    </t>
  </si>
  <si>
    <t>Справка о наличии ценностей,учитываемых на забалансовых счетах</t>
  </si>
  <si>
    <t>AKSIYADORLIK JAMIYATI QUYLIQ DEHQON BOZORI</t>
  </si>
  <si>
    <t>БЕКТЕМИРСКИЙ р-н</t>
  </si>
  <si>
    <t>Жами</t>
  </si>
  <si>
    <t>Суммаси</t>
  </si>
  <si>
    <t xml:space="preserve"> </t>
  </si>
  <si>
    <t xml:space="preserve">                                                                                                           </t>
  </si>
  <si>
    <t>(минг сум хисобида)</t>
  </si>
  <si>
    <t>Номи</t>
  </si>
  <si>
    <t>ЖАМИ:</t>
  </si>
  <si>
    <t>" QOYLIK DEHQON BOZORI "АЖ</t>
  </si>
  <si>
    <t>Перечисление</t>
  </si>
  <si>
    <t>Январ</t>
  </si>
  <si>
    <t>Феврал</t>
  </si>
  <si>
    <t>Март</t>
  </si>
  <si>
    <t>апрел</t>
  </si>
  <si>
    <t>май</t>
  </si>
  <si>
    <t>июн</t>
  </si>
  <si>
    <t>июл</t>
  </si>
  <si>
    <t>август</t>
  </si>
  <si>
    <t>сентябр</t>
  </si>
  <si>
    <t>октябр</t>
  </si>
  <si>
    <t>ноябр</t>
  </si>
  <si>
    <t>декабр</t>
  </si>
  <si>
    <t>Жами йиллик</t>
  </si>
  <si>
    <t>Ўзбекистон Республикаси Молия вазирининг</t>
  </si>
  <si>
    <t>2002 й. 27 декабрдаги 140-сонли буйруғига</t>
  </si>
  <si>
    <t>2-сонли илова, ЎзР АВ томонида 2003 й.</t>
  </si>
  <si>
    <t>24 январда рўйхатга олинган № 1209.</t>
  </si>
  <si>
    <t>Приложение № 2 к Приказу министра</t>
  </si>
  <si>
    <t>финансов от 27 декабря 2002 г. № 140,</t>
  </si>
  <si>
    <t>зарегистрированному МЮ РУз</t>
  </si>
  <si>
    <t>24 января 2003 г. № 1209.</t>
  </si>
  <si>
    <t>МОЛИЯВИЙ НАТИЖАЛАР ТЎҒРИСИДАГИ ҲИСОБОТ - 2 - сонли шакл</t>
  </si>
  <si>
    <t>ОТЧЕТ О ФИНАНСОВЫХ РЕЗУЛЬТАТАХ - форма № 2</t>
  </si>
  <si>
    <t>Кодлар</t>
  </si>
  <si>
    <t>БҲУТ бўйича 2 - шакл
Форма №2 по ОКУД</t>
  </si>
  <si>
    <t>О 710002</t>
  </si>
  <si>
    <t>Корхона, ташкилот</t>
  </si>
  <si>
    <t>" QOYLIQ DEHQON BOZORI "</t>
  </si>
  <si>
    <t>КТУТ бўйича</t>
  </si>
  <si>
    <t>Предприятие, организация</t>
  </si>
  <si>
    <t>Тармоқ (фаолият тури)</t>
  </si>
  <si>
    <t>ХХТУТ бўйича</t>
  </si>
  <si>
    <t>Отрасль (вид деятельности)</t>
  </si>
  <si>
    <t>Ташкилий - ҳуқуқий шакли</t>
  </si>
  <si>
    <t>Государственные учреждения</t>
  </si>
  <si>
    <t>ТҲШТ бўйича</t>
  </si>
  <si>
    <t>Организационно - правовая форма</t>
  </si>
  <si>
    <t>Мулкчилик шакли</t>
  </si>
  <si>
    <t>АКЦИОНЕРНОЕ ОБЩЕСТВО</t>
  </si>
  <si>
    <t>МШТ бўйича</t>
  </si>
  <si>
    <t>Вазирлик, идора ва бошқалар</t>
  </si>
  <si>
    <t>ДБИБТ бўйича</t>
  </si>
  <si>
    <t>Солиқ тўловчининг индентификацион рақами</t>
  </si>
  <si>
    <t>СТИР</t>
  </si>
  <si>
    <t>200981420</t>
  </si>
  <si>
    <t>Ҳудуд</t>
  </si>
  <si>
    <t>МҲОБТ</t>
  </si>
  <si>
    <t>Манзил</t>
  </si>
  <si>
    <t>Бектемир тумани Фаргона йули кучаси</t>
  </si>
  <si>
    <t>Жўнатилган сана</t>
  </si>
  <si>
    <t>Адрес</t>
  </si>
  <si>
    <t>Ўлчов бирлиги:           минг сўм.</t>
  </si>
  <si>
    <t>Қабул қилинган сана</t>
  </si>
  <si>
    <t>Единица измерения:   тыс. сум.</t>
  </si>
  <si>
    <t>Тақдим қилинган сана</t>
  </si>
  <si>
    <t>Кўрсаткичлар номи
Наименование показателя</t>
  </si>
  <si>
    <t>Сатр коди
№ строк</t>
  </si>
  <si>
    <t>Ўтган йилнинг
шу даврида
За соответствующий
период прошлого года</t>
  </si>
  <si>
    <t>Ҳисобот даврида
За отчетный период</t>
  </si>
  <si>
    <t>даромадлар
(фойда)
доходы
(прибыль)</t>
  </si>
  <si>
    <t>харажатлар
(зарарлар)
расходы
(убытки)</t>
  </si>
  <si>
    <t>Маҳсулот (товар, иш, хизмат) ларни сотишдан соф тушум</t>
  </si>
  <si>
    <t>Чистая выручка от реализации продукции (товаров,</t>
  </si>
  <si>
    <t>работ и услуг)</t>
  </si>
  <si>
    <t>Сотилган маҳсулот (товар, иш ва хизмат)ларни таннархи</t>
  </si>
  <si>
    <t>Себестоимость реализованной продукции (товаров, работ и</t>
  </si>
  <si>
    <t>услуг)</t>
  </si>
  <si>
    <t>Маҳсулот (товар, иш ва хизмат)ларни сотишнинг ялпи</t>
  </si>
  <si>
    <t>фойдаси (зарари) (сатр.010-020)</t>
  </si>
  <si>
    <t>работ и услуг) (стр.010-020)</t>
  </si>
  <si>
    <t>Давр харажатлари, жами (сатр.050+060+070+080), шу</t>
  </si>
  <si>
    <t>жумладан:</t>
  </si>
  <si>
    <t>Расходы периода, всего (стр.050+060+070+080), в том числе:</t>
  </si>
  <si>
    <t>Сотиш харажатлари</t>
  </si>
  <si>
    <t>Расходы по реализации</t>
  </si>
  <si>
    <t>Маъмурий харажатлар</t>
  </si>
  <si>
    <t>Административные расходы</t>
  </si>
  <si>
    <t>Бошқа операцион харажатлар</t>
  </si>
  <si>
    <t>Прочие операционные расходы</t>
  </si>
  <si>
    <t>Келгусида солиққа тортиладиган базадан чиқариладиган</t>
  </si>
  <si>
    <t>Расходы отчетного периода, исключаемые из</t>
  </si>
  <si>
    <t>налогооблагаемой базы в будущем</t>
  </si>
  <si>
    <t>Асосий фаолиятнинг бошқа даромадлари</t>
  </si>
  <si>
    <t>Прочие доходы от основной деятельности</t>
  </si>
  <si>
    <t>Асосий фаолиятнинг фойдаси (зарари) (сатр. 030-040+090)</t>
  </si>
  <si>
    <t>Прибыль (убыток) от основной деятельности</t>
  </si>
  <si>
    <t>(стр. 030-040+090)</t>
  </si>
  <si>
    <t>Молиявий фаолиятнинг даромадлари, жами</t>
  </si>
  <si>
    <t>(сатр. 120+130+140+150+160), шу жумладан:</t>
  </si>
  <si>
    <t>Доходы от финансовой деятельности, всего</t>
  </si>
  <si>
    <t>(стр.120+130+140+150+160), в том числе сумма</t>
  </si>
  <si>
    <t>Дивидендлар шаклидаги даромадлар</t>
  </si>
  <si>
    <t>Доходы в виде дивидендов</t>
  </si>
  <si>
    <t>Фоизлар шаклидаги даромадлар</t>
  </si>
  <si>
    <t>Доходы в виде процентов</t>
  </si>
  <si>
    <t>Узоқ муддатли ижара (молиявий лизинг) дан даромадлар</t>
  </si>
  <si>
    <t>Доходы от долгосрочной аренды (финансовый лизинг)</t>
  </si>
  <si>
    <t>Валюта курси фарқидан даромадлар</t>
  </si>
  <si>
    <t>Доходы от валютных курсовых разниц</t>
  </si>
  <si>
    <t>Молиявий фаолиятнинг бошқа даромадлари</t>
  </si>
  <si>
    <t>Прочие доходы от финансовой деятельности</t>
  </si>
  <si>
    <t>Молиявий фаолият бўйича харажатлар</t>
  </si>
  <si>
    <t>(сатр. 180+190+200+210), шу жумладан:</t>
  </si>
  <si>
    <t>Расходы по финансовой деятельности (стр. 180+190+200+210),</t>
  </si>
  <si>
    <t>Фоизлар шаклидаги харажатлар</t>
  </si>
  <si>
    <t>Расходы  в виде процентов</t>
  </si>
  <si>
    <t>Узоқ муддатли ижара (молиявий лизинг) бўйича фоизлар</t>
  </si>
  <si>
    <t>шаклидаги харажатлар</t>
  </si>
  <si>
    <t>Расходы в виде процентов по долгосрочной аренде</t>
  </si>
  <si>
    <t>(финансовому лизингу)</t>
  </si>
  <si>
    <t>Валюта курси фарқидан зарарлар</t>
  </si>
  <si>
    <t>Убытки от валютных курсовых разниц</t>
  </si>
  <si>
    <t>Молиявий фаолият бўйича бошқа харажатлар</t>
  </si>
  <si>
    <t>Прочие расходы по финансовой деятельности</t>
  </si>
  <si>
    <t>Умумхўжалик фаолиятнинг фойдаси (зарари)</t>
  </si>
  <si>
    <t>(сатр. 100+110-170)</t>
  </si>
  <si>
    <t>Прибыль (убыток) от общехозяйственной деятельности</t>
  </si>
  <si>
    <t>(стр. 100+110-170)</t>
  </si>
  <si>
    <t>Фавқулоддаги фойда ва зарарлар</t>
  </si>
  <si>
    <t>Чрезвычайные прибыли и убытки</t>
  </si>
  <si>
    <t>Даромад (фойда) солиғини тўлагунга қадар фойда (зарар)</t>
  </si>
  <si>
    <t>(сатр. 220+/-230)</t>
  </si>
  <si>
    <t>Прибыль (убыток) до уплаты налога на доходы (прибыль)</t>
  </si>
  <si>
    <t>(стр.220+/-230)</t>
  </si>
  <si>
    <t>Даромад (фойда) солиғи</t>
  </si>
  <si>
    <t>Налог на доходы (прибыль)</t>
  </si>
  <si>
    <t>Фойдадан бошқа солиқлар ва йиғимлар</t>
  </si>
  <si>
    <t>Прочие налоги и сборы от прибыли</t>
  </si>
  <si>
    <t>Ҳисобот  даврининг соф фойдаси (зарари) (сатр.240-250-260)</t>
  </si>
  <si>
    <t>Чистая прибыль (убыток) отчетного периода (стр.240-250-260)</t>
  </si>
  <si>
    <t>БЮДЖЕТГА ТЎЛОВЛАР ТЎҒРИСИДА МАЪЛУМОТ</t>
  </si>
  <si>
    <t>СПРАВКА О ПЛАТЕЖАХ В БЮДЖЕТ</t>
  </si>
  <si>
    <t>Сатр
коди
Код
строки</t>
  </si>
  <si>
    <t>Юридик шахслардан олинадиган даромад (фойда) солиғи</t>
  </si>
  <si>
    <t>Налог на доходы (прибыль) юридических лиц</t>
  </si>
  <si>
    <t>Жисмоний шахслардан олинадиган даромад солиги</t>
  </si>
  <si>
    <t>Налог на доходы физических лиц</t>
  </si>
  <si>
    <t>шу жумладан: шахсий жамғариб бориладиган пенсия ҳисобварақларига ажратмалар</t>
  </si>
  <si>
    <t>в том числе: отчисления в индивидуальные накопительные пенсионные счета граждан</t>
  </si>
  <si>
    <t>Ободонлаштириш ва ижтимоий инфратузилмани ривожлантириш солиғи</t>
  </si>
  <si>
    <t>Налог на благоустройство и развитие социальной инфраструктуры</t>
  </si>
  <si>
    <t>Қўшилган қиймат солиғи</t>
  </si>
  <si>
    <t>Налог на добавленную стоимость</t>
  </si>
  <si>
    <t>Акциз солиғи</t>
  </si>
  <si>
    <t>Акцизный налог</t>
  </si>
  <si>
    <t>Ер ости бойликларидан фойдаланганлик учун солиг</t>
  </si>
  <si>
    <t>Налог за пользование недрами</t>
  </si>
  <si>
    <t>Сув ресурсларидан фойдаланганлик учун солиғ</t>
  </si>
  <si>
    <t>Налог за пользование водными ресурсами</t>
  </si>
  <si>
    <t>Юридик шахсларнинг мол-мулкига солинадиган солиғ</t>
  </si>
  <si>
    <t>Налог на имущество юридических лиц</t>
  </si>
  <si>
    <t>Юридик шахслардан олинадиган ер солиғи</t>
  </si>
  <si>
    <t>Земельный налог с юридических лиц</t>
  </si>
  <si>
    <t>Ягона солиғ тўлови</t>
  </si>
  <si>
    <t>Единый налоговый платеж</t>
  </si>
  <si>
    <t>Ягона ер солиғи</t>
  </si>
  <si>
    <t>Единый земельный налог</t>
  </si>
  <si>
    <t>Қатъий белгиланган солиқ</t>
  </si>
  <si>
    <t>Фиксированный налог</t>
  </si>
  <si>
    <t>Бошқа солиглар</t>
  </si>
  <si>
    <t>Прочие налоги</t>
  </si>
  <si>
    <t>Республика йўл жамғармасига мажбурий тўловлар</t>
  </si>
  <si>
    <t>Обязательные отчисления в Республиканский дорожный фонд</t>
  </si>
  <si>
    <t>Бюджетдан ташєари Пенсия жамғармасига мажбурий тўловлар</t>
  </si>
  <si>
    <t>Обязательные отчисления во внебюджетный Пенсионный фонд</t>
  </si>
  <si>
    <t>Мактаб таълими жамғармасига мажбурий тўловлар</t>
  </si>
  <si>
    <t>Обязательные отчисления в Фонд школьного образования</t>
  </si>
  <si>
    <t>Ягона ижтимоий тўлов</t>
  </si>
  <si>
    <t>Единый социальный платеж</t>
  </si>
  <si>
    <t>Импорт бўйича божхона божи</t>
  </si>
  <si>
    <t>Импортные таможенные пошлины</t>
  </si>
  <si>
    <t>Махаллий бюджетга йиғимлар</t>
  </si>
  <si>
    <t>Сборы в местный бюджет</t>
  </si>
  <si>
    <t>Бюджетга тўловларнинг кечиктирилганлиги учун молиявий жазолар</t>
  </si>
  <si>
    <t>Финансовые санкции за просроченные платежи в бюджет</t>
  </si>
  <si>
    <t>Жами бюджетга тўловлар суммаси (280 дан 470 сатргача 291 сатрдан ташкари)</t>
  </si>
  <si>
    <t>Всего сумма платежей в бюджет (стр. с 280 по 470 кроме стр. 291)</t>
  </si>
  <si>
    <t>Раҳбар</t>
  </si>
  <si>
    <t>Бош бухгалтер</t>
  </si>
  <si>
    <t>Жами 6 ойга</t>
  </si>
  <si>
    <t>Янгиабад телефон тормоги</t>
  </si>
  <si>
    <t>булган  телефон харажати руйхати</t>
  </si>
  <si>
    <t>рахбари</t>
  </si>
  <si>
    <t>Сальдо на 01.01.2017й</t>
  </si>
  <si>
    <t>Сальдо на 01.04.2017й</t>
  </si>
  <si>
    <t>по ОКЭД</t>
  </si>
  <si>
    <t>Д.Х.Жумаев</t>
  </si>
  <si>
    <t>ФАРГОНА ЙУЛИ КУЧАСИ КУЙЛИК ДЕХКОН БОЗОРИ</t>
  </si>
  <si>
    <t>Валовая прибыль (убыток) от реализации продукции (товаров,работ и услуг) (стр.010-020)</t>
  </si>
  <si>
    <t>1 квартал</t>
  </si>
  <si>
    <t>2 квартал</t>
  </si>
  <si>
    <t>3 квартал</t>
  </si>
  <si>
    <t>4 квартал</t>
  </si>
  <si>
    <t>жами</t>
  </si>
  <si>
    <t>Ойлар</t>
  </si>
  <si>
    <t>Хисобланиши</t>
  </si>
  <si>
    <t>Гл.Бухгалтер_____________________________Ш.М.Исломов</t>
  </si>
  <si>
    <t>Хисобот даври учун хисоб-китоб бўйича тўланади-начис
Причитается по расчету за отчетный период</t>
  </si>
  <si>
    <t>Хисобот -оплата 
даври учун 
хисоб-китоб бўйича хисоблангандан хақиқатда тўлангани
Фактически внесено из причитающихся по расчету за отчетный период</t>
  </si>
  <si>
    <t>Главный бухгалтер__________________Ш.М.Исломов</t>
  </si>
  <si>
    <t>Ш.М.Исломов</t>
  </si>
  <si>
    <t xml:space="preserve"> 2018 йил 1 ярим йиллик да  50 % солик тугрисида маълумот</t>
  </si>
  <si>
    <t xml:space="preserve">       Ш.И.Файзуллаев</t>
  </si>
  <si>
    <t xml:space="preserve">Ўзбекистон Республикаси Молия вазирининг
2002 йил 27 декабрдаги 140-сонли буйруғига
1-сонли илова, ЎзР АВ томонидан 2003 й.
24 январда рўйхатга олинган N 1209
Приложение N 1 к Приказу министра
финансов от 27 декабря 2002 г. N 140,
зарегистрированному МЮ
24 января 2003 г. N 1209
</t>
  </si>
  <si>
    <t>Акциядорлик  жамияти</t>
  </si>
  <si>
    <t>"Куйлик Дехкон бозори" АЖ  2019 йил 1апрель  холатига</t>
  </si>
  <si>
    <t>Центр по  управлению  муниципальными активами</t>
  </si>
  <si>
    <t>3 057 449.00</t>
  </si>
  <si>
    <t>2022 йил 1 январдан 2022 йил 1  апрелигача</t>
  </si>
  <si>
    <t>с 1 января 2022г  по 1 апреля  2022 года</t>
  </si>
  <si>
    <t>Руководитель____________________________Ж.Б.Алматов</t>
  </si>
  <si>
    <t>Руководитель_______________________Ж.Б.Алматов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</si>
</sst>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р_._-;\-* #,##0.00_р_._-;_-* &quot;-&quot;??_р_._-;_-@_-"/>
    <numFmt numFmtId="165" formatCode="#,##0.00_ ;[Red]\-#,##0.00\ "/>
    <numFmt numFmtId="166" formatCode="#,##0.0_ ;[Red]\-#,##0.0\ "/>
    <numFmt numFmtId="167" formatCode="_-* #,##0.0\ _s_u_'_m_-;\-* #,##0.0\ _s_u_'_m_-;_-* &quot;-&quot;??\ _s_u_'_m_-;_-@_-"/>
    <numFmt numFmtId="168" formatCode="#,##0.0"/>
    <numFmt numFmtId="169" formatCode="0.0"/>
    <numFmt numFmtId="170" formatCode="0.000"/>
    <numFmt numFmtId="171" formatCode="0.00000"/>
    <numFmt numFmtId="172" formatCode="_-* #,##0.0_р_._-;\-* #,##0.0_р_._-;_-* &quot;-&quot;??_р_._-;_-@_-"/>
  </numFmts>
  <fonts count="23">
    <font>
      <sz val="10"/>
      <name val="Arial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3"/>
      <color indexed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4"/>
      <name val="Arial Cyr"/>
      <charset val="1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 Cyr"/>
      <charset val="1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14"/>
      <name val="Arial"/>
      <family val="2"/>
      <charset val="204"/>
    </font>
    <font>
      <sz val="10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2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right" vertical="center"/>
    </xf>
    <xf numFmtId="166" fontId="6" fillId="4" borderId="4" xfId="0" applyNumberFormat="1" applyFont="1" applyFill="1" applyBorder="1" applyAlignment="1">
      <alignment horizontal="right" vertical="center"/>
    </xf>
    <xf numFmtId="166" fontId="9" fillId="4" borderId="1" xfId="0" applyNumberFormat="1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9" fontId="6" fillId="0" borderId="0" xfId="0" applyNumberFormat="1" applyFont="1" applyBorder="1" applyAlignment="1">
      <alignment horizontal="center" vertical="center"/>
    </xf>
    <xf numFmtId="166" fontId="6" fillId="4" borderId="0" xfId="0" applyNumberFormat="1" applyFont="1" applyFill="1" applyBorder="1" applyAlignment="1">
      <alignment horizontal="right" vertical="center"/>
    </xf>
    <xf numFmtId="166" fontId="9" fillId="4" borderId="4" xfId="0" applyNumberFormat="1" applyFont="1" applyFill="1" applyBorder="1" applyAlignment="1">
      <alignment horizontal="right" vertical="center"/>
    </xf>
    <xf numFmtId="0" fontId="0" fillId="0" borderId="1" xfId="0" applyBorder="1"/>
    <xf numFmtId="0" fontId="10" fillId="0" borderId="0" xfId="0" applyFont="1"/>
    <xf numFmtId="0" fontId="12" fillId="0" borderId="0" xfId="0" applyFont="1"/>
    <xf numFmtId="0" fontId="10" fillId="0" borderId="0" xfId="0" applyFont="1" applyAlignment="1">
      <alignment horizontal="right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168" fontId="11" fillId="5" borderId="11" xfId="0" applyNumberFormat="1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wrapText="1"/>
    </xf>
    <xf numFmtId="168" fontId="10" fillId="0" borderId="0" xfId="0" applyNumberFormat="1" applyFont="1"/>
    <xf numFmtId="0" fontId="15" fillId="0" borderId="0" xfId="0" applyFont="1"/>
    <xf numFmtId="0" fontId="17" fillId="0" borderId="0" xfId="0" applyFont="1"/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169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169" fontId="15" fillId="0" borderId="1" xfId="0" applyNumberFormat="1" applyFont="1" applyBorder="1" applyAlignment="1">
      <alignment horizontal="center"/>
    </xf>
    <xf numFmtId="166" fontId="6" fillId="0" borderId="0" xfId="0" applyNumberFormat="1" applyFont="1" applyAlignment="1">
      <alignment vertical="center"/>
    </xf>
    <xf numFmtId="168" fontId="0" fillId="0" borderId="0" xfId="0" applyNumberFormat="1" applyAlignment="1">
      <alignment horizontal="left"/>
    </xf>
    <xf numFmtId="170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2" fontId="0" fillId="0" borderId="0" xfId="0" applyNumberFormat="1"/>
    <xf numFmtId="169" fontId="0" fillId="0" borderId="0" xfId="0" applyNumberFormat="1"/>
    <xf numFmtId="2" fontId="14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2" fontId="0" fillId="0" borderId="1" xfId="0" applyNumberFormat="1" applyBorder="1"/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5" fillId="0" borderId="6" xfId="0" applyFont="1" applyBorder="1" applyAlignment="1">
      <alignment horizontal="center"/>
    </xf>
    <xf numFmtId="0" fontId="21" fillId="0" borderId="0" xfId="0" applyFont="1"/>
    <xf numFmtId="0" fontId="14" fillId="8" borderId="1" xfId="0" applyFont="1" applyFill="1" applyBorder="1"/>
    <xf numFmtId="164" fontId="0" fillId="0" borderId="1" xfId="1" applyFont="1" applyBorder="1" applyAlignment="1"/>
    <xf numFmtId="164" fontId="14" fillId="0" borderId="1" xfId="1" applyFont="1" applyBorder="1" applyAlignment="1"/>
    <xf numFmtId="0" fontId="15" fillId="0" borderId="16" xfId="0" applyFont="1" applyBorder="1"/>
    <xf numFmtId="0" fontId="14" fillId="0" borderId="13" xfId="0" applyFont="1" applyBorder="1" applyAlignment="1">
      <alignment horizontal="center"/>
    </xf>
    <xf numFmtId="0" fontId="14" fillId="0" borderId="14" xfId="0" applyFont="1" applyBorder="1"/>
    <xf numFmtId="0" fontId="14" fillId="0" borderId="15" xfId="0" applyFont="1" applyBorder="1" applyAlignment="1">
      <alignment horizontal="center"/>
    </xf>
    <xf numFmtId="0" fontId="20" fillId="0" borderId="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wrapText="1"/>
    </xf>
    <xf numFmtId="0" fontId="11" fillId="0" borderId="4" xfId="0" applyFont="1" applyBorder="1" applyAlignment="1">
      <alignment wrapText="1"/>
    </xf>
    <xf numFmtId="168" fontId="11" fillId="5" borderId="19" xfId="0" applyNumberFormat="1" applyFont="1" applyFill="1" applyBorder="1" applyAlignment="1">
      <alignment horizontal="center" wrapText="1"/>
    </xf>
    <xf numFmtId="168" fontId="11" fillId="5" borderId="15" xfId="0" applyNumberFormat="1" applyFont="1" applyFill="1" applyBorder="1" applyAlignment="1">
      <alignment horizontal="center" wrapText="1"/>
    </xf>
    <xf numFmtId="0" fontId="15" fillId="0" borderId="6" xfId="0" applyFont="1" applyBorder="1" applyAlignment="1">
      <alignment horizontal="center"/>
    </xf>
    <xf numFmtId="0" fontId="15" fillId="0" borderId="21" xfId="0" applyFont="1" applyBorder="1"/>
    <xf numFmtId="0" fontId="15" fillId="0" borderId="3" xfId="0" applyFont="1" applyBorder="1"/>
    <xf numFmtId="0" fontId="14" fillId="8" borderId="3" xfId="0" applyFont="1" applyFill="1" applyBorder="1"/>
    <xf numFmtId="0" fontId="0" fillId="0" borderId="3" xfId="0" applyBorder="1"/>
    <xf numFmtId="2" fontId="15" fillId="0" borderId="6" xfId="0" applyNumberFormat="1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0" fontId="0" fillId="0" borderId="6" xfId="0" applyBorder="1"/>
    <xf numFmtId="0" fontId="14" fillId="0" borderId="6" xfId="0" applyFont="1" applyBorder="1" applyAlignment="1">
      <alignment horizontal="center"/>
    </xf>
    <xf numFmtId="169" fontId="15" fillId="0" borderId="6" xfId="0" applyNumberFormat="1" applyFont="1" applyBorder="1" applyAlignment="1">
      <alignment horizontal="center"/>
    </xf>
    <xf numFmtId="164" fontId="0" fillId="0" borderId="16" xfId="1" applyFont="1" applyBorder="1" applyAlignment="1"/>
    <xf numFmtId="172" fontId="15" fillId="0" borderId="24" xfId="1" applyNumberFormat="1" applyFont="1" applyBorder="1" applyAlignment="1"/>
    <xf numFmtId="172" fontId="15" fillId="0" borderId="25" xfId="1" applyNumberFormat="1" applyFont="1" applyBorder="1" applyAlignment="1"/>
    <xf numFmtId="172" fontId="14" fillId="8" borderId="25" xfId="1" applyNumberFormat="1" applyFont="1" applyFill="1" applyBorder="1" applyAlignment="1"/>
    <xf numFmtId="172" fontId="0" fillId="0" borderId="25" xfId="1" applyNumberFormat="1" applyFont="1" applyBorder="1" applyAlignment="1"/>
    <xf numFmtId="164" fontId="14" fillId="8" borderId="25" xfId="1" applyFont="1" applyFill="1" applyBorder="1" applyAlignment="1"/>
    <xf numFmtId="164" fontId="14" fillId="0" borderId="25" xfId="1" applyFont="1" applyBorder="1" applyAlignment="1"/>
    <xf numFmtId="164" fontId="15" fillId="0" borderId="25" xfId="1" applyFont="1" applyBorder="1" applyAlignment="1"/>
    <xf numFmtId="164" fontId="0" fillId="0" borderId="25" xfId="1" applyFont="1" applyBorder="1" applyAlignment="1"/>
    <xf numFmtId="164" fontId="14" fillId="8" borderId="26" xfId="1" applyFont="1" applyFill="1" applyBorder="1" applyAlignment="1"/>
    <xf numFmtId="0" fontId="12" fillId="0" borderId="0" xfId="0" applyFont="1" applyAlignment="1">
      <alignment horizontal="center"/>
    </xf>
    <xf numFmtId="167" fontId="11" fillId="0" borderId="0" xfId="1" applyNumberFormat="1" applyFont="1" applyFill="1" applyBorder="1" applyAlignment="1">
      <alignment horizontal="center" vertical="center" wrapText="1"/>
    </xf>
    <xf numFmtId="171" fontId="2" fillId="0" borderId="0" xfId="0" applyNumberFormat="1" applyFont="1" applyAlignment="1">
      <alignment vertical="center"/>
    </xf>
    <xf numFmtId="166" fontId="22" fillId="4" borderId="1" xfId="0" applyNumberFormat="1" applyFont="1" applyFill="1" applyBorder="1" applyAlignment="1">
      <alignment horizontal="right" vertical="center"/>
    </xf>
    <xf numFmtId="166" fontId="22" fillId="4" borderId="4" xfId="0" applyNumberFormat="1" applyFont="1" applyFill="1" applyBorder="1" applyAlignment="1">
      <alignment horizontal="right" vertical="center"/>
    </xf>
    <xf numFmtId="0" fontId="20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" xfId="0" applyFont="1" applyBorder="1" applyAlignment="1">
      <alignment horizontal="left"/>
    </xf>
    <xf numFmtId="0" fontId="0" fillId="0" borderId="0" xfId="0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168" fontId="2" fillId="6" borderId="4" xfId="0" applyNumberFormat="1" applyFont="1" applyFill="1" applyBorder="1" applyAlignment="1">
      <alignment horizontal="center" vertical="center"/>
    </xf>
    <xf numFmtId="168" fontId="0" fillId="6" borderId="17" xfId="0" applyNumberFormat="1" applyFont="1" applyFill="1" applyBorder="1" applyAlignment="1">
      <alignment horizontal="center" vertical="center"/>
    </xf>
    <xf numFmtId="168" fontId="0" fillId="6" borderId="16" xfId="0" applyNumberFormat="1" applyFont="1" applyFill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17" xfId="0" applyNumberFormat="1" applyFont="1" applyBorder="1" applyAlignment="1">
      <alignment horizontal="center" vertical="center"/>
    </xf>
    <xf numFmtId="4" fontId="0" fillId="0" borderId="16" xfId="0" applyNumberFormat="1" applyFont="1" applyBorder="1" applyAlignment="1">
      <alignment horizontal="center" vertical="center"/>
    </xf>
    <xf numFmtId="168" fontId="0" fillId="6" borderId="4" xfId="0" applyNumberFormat="1" applyFont="1" applyFill="1" applyBorder="1" applyAlignment="1">
      <alignment horizontal="center" vertical="center"/>
    </xf>
    <xf numFmtId="168" fontId="0" fillId="7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0" fillId="6" borderId="4" xfId="0" applyNumberFormat="1" applyFont="1" applyFill="1" applyBorder="1" applyAlignment="1">
      <alignment horizontal="center" vertical="center"/>
    </xf>
    <xf numFmtId="4" fontId="0" fillId="6" borderId="17" xfId="0" applyNumberFormat="1" applyFont="1" applyFill="1" applyBorder="1" applyAlignment="1">
      <alignment horizontal="center" vertical="center"/>
    </xf>
    <xf numFmtId="4" fontId="0" fillId="6" borderId="16" xfId="0" applyNumberFormat="1" applyFont="1" applyFill="1" applyBorder="1" applyAlignment="1">
      <alignment horizontal="center" vertical="center"/>
    </xf>
    <xf numFmtId="168" fontId="0" fillId="7" borderId="4" xfId="0" applyNumberFormat="1" applyFont="1" applyFill="1" applyBorder="1" applyAlignment="1">
      <alignment horizontal="center" vertical="center"/>
    </xf>
    <xf numFmtId="168" fontId="0" fillId="7" borderId="17" xfId="0" applyNumberFormat="1" applyFont="1" applyFill="1" applyBorder="1" applyAlignment="1">
      <alignment horizontal="center" vertical="center"/>
    </xf>
    <xf numFmtId="168" fontId="0" fillId="7" borderId="16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68" fontId="2" fillId="7" borderId="4" xfId="0" applyNumberFormat="1" applyFont="1" applyFill="1" applyBorder="1" applyAlignment="1">
      <alignment horizontal="center" vertical="center"/>
    </xf>
    <xf numFmtId="168" fontId="2" fillId="7" borderId="16" xfId="0" applyNumberFormat="1" applyFont="1" applyFill="1" applyBorder="1" applyAlignment="1">
      <alignment horizontal="center" vertical="center"/>
    </xf>
    <xf numFmtId="168" fontId="2" fillId="6" borderId="4" xfId="0" applyNumberFormat="1" applyFont="1" applyFill="1" applyBorder="1" applyAlignment="1">
      <alignment horizontal="center" vertical="center" wrapText="1"/>
    </xf>
    <xf numFmtId="168" fontId="2" fillId="6" borderId="16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 wrapText="1"/>
    </xf>
    <xf numFmtId="4" fontId="2" fillId="6" borderId="16" xfId="0" applyNumberFormat="1" applyFont="1" applyFill="1" applyBorder="1" applyAlignment="1">
      <alignment horizontal="center" vertical="center" wrapText="1"/>
    </xf>
    <xf numFmtId="168" fontId="2" fillId="4" borderId="7" xfId="0" applyNumberFormat="1" applyFont="1" applyFill="1" applyBorder="1" applyAlignment="1">
      <alignment horizontal="center" vertical="center"/>
    </xf>
    <xf numFmtId="168" fontId="2" fillId="4" borderId="20" xfId="0" applyNumberFormat="1" applyFont="1" applyFill="1" applyBorder="1" applyAlignment="1">
      <alignment horizontal="center" vertical="center"/>
    </xf>
    <xf numFmtId="168" fontId="2" fillId="4" borderId="21" xfId="0" applyNumberFormat="1" applyFont="1" applyFill="1" applyBorder="1" applyAlignment="1">
      <alignment horizontal="center" vertical="center"/>
    </xf>
    <xf numFmtId="168" fontId="2" fillId="4" borderId="22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13" fillId="5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6" fillId="0" borderId="0" xfId="0" applyFont="1" applyFill="1" applyBorder="1" applyAlignment="1">
      <alignment horizontal="left"/>
    </xf>
  </cellXfs>
  <cellStyles count="5">
    <cellStyle name="Обычный" xfId="0" builtinId="0"/>
    <cellStyle name="Обычный 3" xfId="2" xr:uid="{00000000-0005-0000-0000-000001000000}"/>
    <cellStyle name="Обычный 5" xfId="3" xr:uid="{00000000-0005-0000-0000-000002000000}"/>
    <cellStyle name="Обычный 6" xfId="4" xr:uid="{00000000-0005-0000-0000-000003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26"/>
  <sheetViews>
    <sheetView tabSelected="1" workbookViewId="0">
      <selection activeCell="L31" sqref="L31"/>
    </sheetView>
  </sheetViews>
  <sheetFormatPr defaultRowHeight="12.75"/>
  <cols>
    <col min="1" max="1" width="1.7109375" style="16" customWidth="1"/>
    <col min="2" max="2" width="24" style="16" customWidth="1"/>
    <col min="3" max="3" width="8" style="16" customWidth="1"/>
    <col min="4" max="4" width="3.85546875" style="16" bestFit="1" customWidth="1"/>
    <col min="5" max="5" width="4.140625" style="16" customWidth="1"/>
    <col min="6" max="6" width="7.5703125" style="16" bestFit="1" customWidth="1"/>
    <col min="7" max="7" width="27" style="16" customWidth="1"/>
    <col min="8" max="8" width="16.5703125" style="16" customWidth="1"/>
    <col min="9" max="9" width="15.7109375" style="61" customWidth="1"/>
    <col min="10" max="10" width="1.7109375" style="16" customWidth="1"/>
    <col min="11" max="16384" width="9.140625" style="16"/>
  </cols>
  <sheetData>
    <row r="1" spans="1:9">
      <c r="A1" s="15" t="s">
        <v>241</v>
      </c>
      <c r="B1" s="149"/>
      <c r="C1" s="149"/>
      <c r="D1" s="149"/>
      <c r="E1" s="149"/>
      <c r="F1" s="149"/>
      <c r="G1" s="149"/>
      <c r="H1" s="149"/>
      <c r="I1" s="149"/>
    </row>
    <row r="2" spans="1:9" ht="123.75" customHeight="1">
      <c r="B2" s="141" t="s">
        <v>458</v>
      </c>
      <c r="C2" s="141"/>
      <c r="D2" s="141"/>
      <c r="E2" s="141"/>
      <c r="F2" s="141"/>
      <c r="G2" s="141"/>
      <c r="H2" s="141"/>
      <c r="I2" s="141"/>
    </row>
    <row r="3" spans="1:9" ht="26.1" customHeight="1">
      <c r="B3" s="142" t="s">
        <v>240</v>
      </c>
      <c r="C3" s="142"/>
      <c r="D3" s="142"/>
      <c r="E3" s="142"/>
      <c r="F3" s="142"/>
      <c r="G3" s="142"/>
      <c r="H3" s="142"/>
      <c r="I3" s="142"/>
    </row>
    <row r="4" spans="1:9">
      <c r="B4" s="62" t="s">
        <v>219</v>
      </c>
      <c r="C4" s="3">
        <v>2022</v>
      </c>
      <c r="D4" s="60" t="s">
        <v>0</v>
      </c>
      <c r="E4" s="3">
        <v>1</v>
      </c>
      <c r="F4" s="143" t="s">
        <v>174</v>
      </c>
      <c r="G4" s="143"/>
      <c r="H4" s="144"/>
      <c r="I4" s="13" t="s">
        <v>220</v>
      </c>
    </row>
    <row r="5" spans="1:9">
      <c r="B5" s="145" t="s">
        <v>175</v>
      </c>
      <c r="C5" s="145"/>
      <c r="D5" s="145"/>
      <c r="E5" s="145"/>
      <c r="F5" s="145"/>
      <c r="G5" s="145"/>
      <c r="H5" s="146"/>
      <c r="I5" s="17"/>
    </row>
    <row r="6" spans="1:9" ht="3.95" customHeight="1">
      <c r="B6" s="147"/>
      <c r="C6" s="147"/>
      <c r="D6" s="147"/>
      <c r="E6" s="147"/>
      <c r="F6" s="147"/>
      <c r="G6" s="147"/>
      <c r="H6" s="147"/>
      <c r="I6" s="147"/>
    </row>
    <row r="7" spans="1:9">
      <c r="B7" s="2" t="s">
        <v>178</v>
      </c>
      <c r="C7" s="148" t="s">
        <v>244</v>
      </c>
      <c r="D7" s="148"/>
      <c r="E7" s="148"/>
      <c r="F7" s="148"/>
      <c r="G7" s="148"/>
      <c r="H7" s="4" t="s">
        <v>182</v>
      </c>
      <c r="I7" s="18">
        <v>17491203</v>
      </c>
    </row>
    <row r="8" spans="1:9" ht="3.95" customHeight="1">
      <c r="B8" s="147"/>
      <c r="C8" s="147"/>
      <c r="D8" s="147"/>
      <c r="E8" s="147"/>
      <c r="F8" s="147"/>
      <c r="G8" s="147"/>
      <c r="H8" s="147"/>
      <c r="I8" s="147"/>
    </row>
    <row r="9" spans="1:9">
      <c r="B9" s="2" t="s">
        <v>176</v>
      </c>
      <c r="C9" s="148" t="s">
        <v>248</v>
      </c>
      <c r="D9" s="148"/>
      <c r="E9" s="148"/>
      <c r="F9" s="148"/>
      <c r="G9" s="148"/>
      <c r="H9" s="96" t="s">
        <v>440</v>
      </c>
      <c r="I9" s="19">
        <v>68201</v>
      </c>
    </row>
    <row r="10" spans="1:9" ht="14.25" customHeight="1">
      <c r="B10" s="147"/>
      <c r="C10" s="147"/>
      <c r="D10" s="147"/>
      <c r="E10" s="147"/>
      <c r="F10" s="147"/>
      <c r="G10" s="147"/>
      <c r="H10" s="147"/>
      <c r="I10" s="147"/>
    </row>
    <row r="11" spans="1:9" ht="25.5">
      <c r="B11" s="2" t="s">
        <v>191</v>
      </c>
      <c r="C11" s="148"/>
      <c r="D11" s="148"/>
      <c r="E11" s="148"/>
      <c r="F11" s="148"/>
      <c r="G11" s="148"/>
      <c r="H11" s="4" t="s">
        <v>183</v>
      </c>
      <c r="I11" s="19">
        <v>1150</v>
      </c>
    </row>
    <row r="12" spans="1:9" ht="3.95" customHeight="1">
      <c r="B12" s="147"/>
      <c r="C12" s="147"/>
      <c r="D12" s="147"/>
      <c r="E12" s="147"/>
      <c r="F12" s="147"/>
      <c r="G12" s="147"/>
      <c r="H12" s="147"/>
      <c r="I12" s="147"/>
    </row>
    <row r="13" spans="1:9">
      <c r="B13" s="2" t="s">
        <v>190</v>
      </c>
      <c r="C13" s="148" t="s">
        <v>459</v>
      </c>
      <c r="D13" s="148"/>
      <c r="E13" s="148"/>
      <c r="F13" s="148"/>
      <c r="G13" s="148"/>
      <c r="H13" s="4" t="s">
        <v>184</v>
      </c>
      <c r="I13" s="19">
        <v>144</v>
      </c>
    </row>
    <row r="14" spans="1:9" ht="11.25" customHeight="1">
      <c r="B14" s="147"/>
      <c r="C14" s="147"/>
      <c r="D14" s="147"/>
      <c r="E14" s="147"/>
      <c r="F14" s="147"/>
      <c r="G14" s="147"/>
      <c r="H14" s="147"/>
      <c r="I14" s="147"/>
    </row>
    <row r="15" spans="1:9" ht="25.5">
      <c r="B15" s="2" t="s">
        <v>180</v>
      </c>
      <c r="C15" s="148" t="s">
        <v>461</v>
      </c>
      <c r="D15" s="148"/>
      <c r="E15" s="148"/>
      <c r="F15" s="148"/>
      <c r="G15" s="148"/>
      <c r="H15" s="4" t="s">
        <v>192</v>
      </c>
      <c r="I15" s="19">
        <v>1006</v>
      </c>
    </row>
    <row r="16" spans="1:9" ht="11.25" customHeight="1">
      <c r="B16" s="147"/>
      <c r="C16" s="147"/>
      <c r="D16" s="147"/>
      <c r="E16" s="147"/>
      <c r="F16" s="147"/>
      <c r="G16" s="147"/>
      <c r="H16" s="147"/>
      <c r="I16" s="147"/>
    </row>
    <row r="17" spans="2:9">
      <c r="B17" s="143" t="s">
        <v>177</v>
      </c>
      <c r="C17" s="143"/>
      <c r="D17" s="143"/>
      <c r="E17" s="143"/>
      <c r="F17" s="143"/>
      <c r="G17" s="143"/>
      <c r="H17" s="4" t="s">
        <v>185</v>
      </c>
      <c r="I17" s="19">
        <v>200981420</v>
      </c>
    </row>
    <row r="18" spans="2:9" ht="12.75" customHeight="1">
      <c r="B18" s="147"/>
      <c r="C18" s="147"/>
      <c r="D18" s="147"/>
      <c r="E18" s="147"/>
      <c r="F18" s="147"/>
      <c r="G18" s="147"/>
      <c r="H18" s="147"/>
      <c r="I18" s="147"/>
    </row>
    <row r="19" spans="2:9">
      <c r="B19" s="2" t="s">
        <v>181</v>
      </c>
      <c r="C19" s="148" t="s">
        <v>245</v>
      </c>
      <c r="D19" s="148"/>
      <c r="E19" s="148"/>
      <c r="F19" s="148"/>
      <c r="G19" s="148"/>
      <c r="H19" s="4" t="s">
        <v>186</v>
      </c>
      <c r="I19" s="19">
        <v>1726264</v>
      </c>
    </row>
    <row r="20" spans="2:9" ht="12.75" customHeight="1">
      <c r="B20" s="147"/>
      <c r="C20" s="147"/>
      <c r="D20" s="147"/>
      <c r="E20" s="147"/>
      <c r="F20" s="147"/>
      <c r="G20" s="147"/>
      <c r="H20" s="147"/>
      <c r="I20" s="147"/>
    </row>
    <row r="21" spans="2:9">
      <c r="B21" s="2" t="s">
        <v>222</v>
      </c>
      <c r="C21" s="148" t="s">
        <v>442</v>
      </c>
      <c r="D21" s="148"/>
      <c r="E21" s="148"/>
      <c r="F21" s="148"/>
      <c r="G21" s="148"/>
      <c r="H21" s="4" t="s">
        <v>187</v>
      </c>
      <c r="I21" s="20"/>
    </row>
    <row r="22" spans="2:9" ht="15.75" customHeight="1">
      <c r="B22" s="147"/>
      <c r="C22" s="147"/>
      <c r="D22" s="147"/>
      <c r="E22" s="147"/>
      <c r="F22" s="147"/>
      <c r="G22" s="147"/>
      <c r="H22" s="147"/>
      <c r="I22" s="147"/>
    </row>
    <row r="23" spans="2:9" ht="16.5">
      <c r="B23" s="150" t="s">
        <v>179</v>
      </c>
      <c r="C23" s="150"/>
      <c r="D23" s="150"/>
      <c r="E23" s="150"/>
      <c r="F23" s="150"/>
      <c r="G23" s="150"/>
      <c r="H23" s="62" t="s">
        <v>188</v>
      </c>
      <c r="I23" s="20"/>
    </row>
    <row r="24" spans="2:9" ht="3.95" customHeight="1">
      <c r="B24" s="147"/>
      <c r="C24" s="147"/>
      <c r="D24" s="147"/>
      <c r="E24" s="147"/>
      <c r="F24" s="147"/>
      <c r="G24" s="147"/>
      <c r="H24" s="147"/>
      <c r="I24" s="147"/>
    </row>
    <row r="25" spans="2:9" ht="25.5">
      <c r="B25" s="147"/>
      <c r="C25" s="147"/>
      <c r="D25" s="147"/>
      <c r="E25" s="147"/>
      <c r="F25" s="147"/>
      <c r="G25" s="147"/>
      <c r="H25" s="62" t="s">
        <v>189</v>
      </c>
      <c r="I25" s="20"/>
    </row>
    <row r="26" spans="2:9">
      <c r="B26" s="16" t="s">
        <v>242</v>
      </c>
    </row>
  </sheetData>
  <mergeCells count="25">
    <mergeCell ref="B18:I18"/>
    <mergeCell ref="C7:G7"/>
    <mergeCell ref="B8:I8"/>
    <mergeCell ref="C9:G9"/>
    <mergeCell ref="B10:I10"/>
    <mergeCell ref="C11:G11"/>
    <mergeCell ref="B12:I12"/>
    <mergeCell ref="C13:G13"/>
    <mergeCell ref="B25:G25"/>
    <mergeCell ref="C19:G19"/>
    <mergeCell ref="B20:I20"/>
    <mergeCell ref="C21:G21"/>
    <mergeCell ref="B22:I22"/>
    <mergeCell ref="B23:G23"/>
    <mergeCell ref="B24:I24"/>
    <mergeCell ref="C15:G15"/>
    <mergeCell ref="B16:I16"/>
    <mergeCell ref="B17:G17"/>
    <mergeCell ref="B6:I6"/>
    <mergeCell ref="B1:I1"/>
    <mergeCell ref="B2:I2"/>
    <mergeCell ref="B3:I3"/>
    <mergeCell ref="F4:H4"/>
    <mergeCell ref="B5:H5"/>
    <mergeCell ref="B14:I14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22"/>
  <sheetViews>
    <sheetView workbookViewId="0">
      <selection activeCell="F81" sqref="F81"/>
    </sheetView>
  </sheetViews>
  <sheetFormatPr defaultRowHeight="12.75"/>
  <cols>
    <col min="1" max="1" width="0.5703125" style="23" customWidth="1"/>
    <col min="2" max="2" width="72.5703125" style="23" customWidth="1"/>
    <col min="3" max="3" width="6" style="23" customWidth="1"/>
    <col min="4" max="4" width="14.140625" style="23" customWidth="1"/>
    <col min="5" max="5" width="15.42578125" style="23" customWidth="1"/>
    <col min="6" max="6" width="13" style="23" customWidth="1"/>
    <col min="7" max="7" width="17" style="23" customWidth="1"/>
    <col min="8" max="8" width="13.5703125" style="23" customWidth="1"/>
    <col min="9" max="9" width="9.140625" style="23"/>
    <col min="10" max="10" width="9.85546875" style="23" customWidth="1"/>
    <col min="11" max="16384" width="9.140625" style="23"/>
  </cols>
  <sheetData>
    <row r="1" spans="2:10" ht="26.1" customHeight="1">
      <c r="B1" s="151" t="s">
        <v>240</v>
      </c>
      <c r="C1" s="151"/>
      <c r="D1" s="151"/>
      <c r="E1" s="151"/>
    </row>
    <row r="2" spans="2:10" ht="38.25">
      <c r="B2" s="21" t="s">
        <v>1</v>
      </c>
      <c r="C2" s="29" t="s">
        <v>173</v>
      </c>
      <c r="D2" s="29" t="s">
        <v>193</v>
      </c>
      <c r="E2" s="29" t="s">
        <v>194</v>
      </c>
    </row>
    <row r="3" spans="2:10">
      <c r="B3" s="7">
        <v>1</v>
      </c>
      <c r="C3" s="12">
        <v>2</v>
      </c>
      <c r="D3" s="12">
        <v>3</v>
      </c>
      <c r="E3" s="12">
        <v>4</v>
      </c>
    </row>
    <row r="4" spans="2:10" ht="22.5" customHeight="1">
      <c r="B4" s="21" t="s">
        <v>3</v>
      </c>
      <c r="C4" s="8" t="s">
        <v>221</v>
      </c>
      <c r="D4" s="24"/>
      <c r="E4" s="24"/>
    </row>
    <row r="5" spans="2:10" ht="18.75" customHeight="1">
      <c r="B5" s="21" t="s">
        <v>4</v>
      </c>
      <c r="C5" s="8" t="s">
        <v>221</v>
      </c>
      <c r="D5" s="24"/>
      <c r="E5" s="24"/>
    </row>
    <row r="6" spans="2:10" ht="20.25" customHeight="1">
      <c r="B6" s="21" t="s">
        <v>225</v>
      </c>
      <c r="C6" s="8" t="s">
        <v>221</v>
      </c>
      <c r="D6" s="24"/>
      <c r="E6" s="24"/>
    </row>
    <row r="7" spans="2:10">
      <c r="B7" s="9" t="s">
        <v>5</v>
      </c>
      <c r="C7" s="8" t="s">
        <v>7</v>
      </c>
      <c r="D7" s="30">
        <v>11586999.1</v>
      </c>
      <c r="E7" s="30">
        <v>11592100.699999999</v>
      </c>
      <c r="H7" s="16"/>
    </row>
    <row r="8" spans="2:10">
      <c r="B8" s="9" t="s">
        <v>6</v>
      </c>
      <c r="C8" s="8" t="s">
        <v>9</v>
      </c>
      <c r="D8" s="30">
        <v>4061467.4</v>
      </c>
      <c r="E8" s="30">
        <v>4185113.5</v>
      </c>
      <c r="G8" s="16" t="s">
        <v>248</v>
      </c>
      <c r="H8" s="16"/>
    </row>
    <row r="9" spans="2:10">
      <c r="B9" s="9" t="s">
        <v>10</v>
      </c>
      <c r="C9" s="8" t="s">
        <v>11</v>
      </c>
      <c r="D9" s="138">
        <f>D7-D8</f>
        <v>7525531.6999999993</v>
      </c>
      <c r="E9" s="138">
        <f>E7-E8</f>
        <v>7406987.1999999993</v>
      </c>
      <c r="H9" s="16"/>
      <c r="J9" s="89"/>
    </row>
    <row r="10" spans="2:10">
      <c r="B10" s="9" t="s">
        <v>12</v>
      </c>
      <c r="C10" s="8" t="s">
        <v>221</v>
      </c>
      <c r="D10" s="30"/>
      <c r="E10" s="30"/>
      <c r="H10" s="59"/>
    </row>
    <row r="11" spans="2:10">
      <c r="B11" s="9" t="s">
        <v>226</v>
      </c>
      <c r="C11" s="8" t="s">
        <v>8</v>
      </c>
      <c r="D11" s="30"/>
      <c r="E11" s="30"/>
    </row>
    <row r="12" spans="2:10">
      <c r="B12" s="9" t="s">
        <v>227</v>
      </c>
      <c r="C12" s="8" t="s">
        <v>13</v>
      </c>
      <c r="D12" s="30"/>
      <c r="E12" s="30"/>
      <c r="H12" s="59"/>
    </row>
    <row r="13" spans="2:10">
      <c r="B13" s="9" t="s">
        <v>14</v>
      </c>
      <c r="C13" s="8" t="s">
        <v>15</v>
      </c>
      <c r="D13" s="138">
        <f>D11-D12</f>
        <v>0</v>
      </c>
      <c r="E13" s="138">
        <f>E11-E12</f>
        <v>0</v>
      </c>
    </row>
    <row r="14" spans="2:10" ht="20.25" customHeight="1">
      <c r="B14" s="9" t="s">
        <v>201</v>
      </c>
      <c r="C14" s="10" t="s">
        <v>18</v>
      </c>
      <c r="D14" s="139">
        <f>D15+D16+D17+D18+D19</f>
        <v>421538.3</v>
      </c>
      <c r="E14" s="139">
        <f>E15+E16+E17+E18+E19</f>
        <v>421538.3</v>
      </c>
    </row>
    <row r="15" spans="2:10">
      <c r="B15" s="9" t="s">
        <v>16</v>
      </c>
      <c r="C15" s="8" t="s">
        <v>17</v>
      </c>
      <c r="D15" s="30">
        <v>421538.3</v>
      </c>
      <c r="E15" s="30">
        <v>421538.3</v>
      </c>
      <c r="H15" s="16"/>
    </row>
    <row r="16" spans="2:10">
      <c r="B16" s="9" t="s">
        <v>19</v>
      </c>
      <c r="C16" s="8" t="s">
        <v>20</v>
      </c>
      <c r="D16" s="30"/>
      <c r="E16" s="30"/>
      <c r="H16" s="16"/>
    </row>
    <row r="17" spans="2:12">
      <c r="B17" s="9" t="s">
        <v>202</v>
      </c>
      <c r="C17" s="8" t="s">
        <v>21</v>
      </c>
      <c r="D17" s="30"/>
      <c r="E17" s="30"/>
    </row>
    <row r="18" spans="2:12">
      <c r="B18" s="9" t="s">
        <v>25</v>
      </c>
      <c r="C18" s="8" t="s">
        <v>22</v>
      </c>
      <c r="D18" s="30"/>
      <c r="E18" s="30"/>
      <c r="K18" s="16" t="s">
        <v>248</v>
      </c>
    </row>
    <row r="19" spans="2:12">
      <c r="B19" s="9" t="s">
        <v>26</v>
      </c>
      <c r="C19" s="8" t="s">
        <v>23</v>
      </c>
      <c r="D19" s="30"/>
      <c r="E19" s="30"/>
      <c r="H19" s="16"/>
    </row>
    <row r="20" spans="2:12">
      <c r="B20" s="9" t="s">
        <v>27</v>
      </c>
      <c r="C20" s="8" t="s">
        <v>24</v>
      </c>
      <c r="D20" s="30"/>
      <c r="E20" s="30"/>
    </row>
    <row r="21" spans="2:12">
      <c r="B21" s="9" t="s">
        <v>228</v>
      </c>
      <c r="C21" s="8" t="s">
        <v>28</v>
      </c>
      <c r="D21" s="30"/>
      <c r="E21" s="30"/>
      <c r="H21" s="16"/>
    </row>
    <row r="22" spans="2:12">
      <c r="B22" s="9" t="s">
        <v>229</v>
      </c>
      <c r="C22" s="8" t="s">
        <v>29</v>
      </c>
      <c r="D22" s="30"/>
      <c r="E22" s="30"/>
    </row>
    <row r="23" spans="2:12">
      <c r="B23" s="9" t="s">
        <v>203</v>
      </c>
      <c r="C23" s="8" t="s">
        <v>30</v>
      </c>
      <c r="D23" s="30"/>
      <c r="E23" s="30"/>
    </row>
    <row r="24" spans="2:12" ht="24" customHeight="1">
      <c r="B24" s="9" t="s">
        <v>195</v>
      </c>
      <c r="C24" s="8" t="s">
        <v>31</v>
      </c>
      <c r="D24" s="138">
        <f>D9+D13+D14+D20+D21+D22+D23</f>
        <v>7947069.9999999991</v>
      </c>
      <c r="E24" s="138">
        <f>E9+E13+E14+E20+E21+E22+E23</f>
        <v>7828525.4999999991</v>
      </c>
    </row>
    <row r="25" spans="2:12" ht="22.5" customHeight="1">
      <c r="B25" s="21" t="s">
        <v>32</v>
      </c>
      <c r="C25" s="8" t="s">
        <v>221</v>
      </c>
      <c r="D25" s="30"/>
      <c r="E25" s="30"/>
    </row>
    <row r="26" spans="2:12" ht="21.75" customHeight="1">
      <c r="B26" s="9" t="s">
        <v>204</v>
      </c>
      <c r="C26" s="8" t="s">
        <v>33</v>
      </c>
      <c r="D26" s="139">
        <f>D27+D28+D29+D30</f>
        <v>57098</v>
      </c>
      <c r="E26" s="139">
        <f>E27+E28+E29+E30</f>
        <v>67641.899999999994</v>
      </c>
      <c r="J26" s="16" t="s">
        <v>248</v>
      </c>
      <c r="L26" s="16" t="s">
        <v>248</v>
      </c>
    </row>
    <row r="27" spans="2:12">
      <c r="B27" s="9" t="s">
        <v>34</v>
      </c>
      <c r="C27" s="8" t="s">
        <v>35</v>
      </c>
      <c r="D27" s="30">
        <v>57098</v>
      </c>
      <c r="E27" s="30">
        <v>67641.899999999994</v>
      </c>
      <c r="H27" s="16"/>
    </row>
    <row r="28" spans="2:12">
      <c r="B28" s="9" t="s">
        <v>37</v>
      </c>
      <c r="C28" s="8" t="s">
        <v>39</v>
      </c>
      <c r="D28" s="30"/>
      <c r="E28" s="30"/>
    </row>
    <row r="29" spans="2:12">
      <c r="B29" s="9" t="s">
        <v>36</v>
      </c>
      <c r="C29" s="8" t="s">
        <v>40</v>
      </c>
      <c r="D29" s="30"/>
      <c r="E29" s="30"/>
    </row>
    <row r="30" spans="2:12">
      <c r="B30" s="9" t="s">
        <v>38</v>
      </c>
      <c r="C30" s="8" t="s">
        <v>41</v>
      </c>
      <c r="D30" s="30"/>
      <c r="E30" s="30"/>
    </row>
    <row r="31" spans="2:12">
      <c r="B31" s="9" t="s">
        <v>42</v>
      </c>
      <c r="C31" s="8" t="s">
        <v>43</v>
      </c>
      <c r="D31" s="30">
        <v>600</v>
      </c>
      <c r="E31" s="30">
        <v>0</v>
      </c>
      <c r="H31" s="16"/>
    </row>
    <row r="32" spans="2:12">
      <c r="B32" s="9" t="s">
        <v>44</v>
      </c>
      <c r="C32" s="8" t="s">
        <v>45</v>
      </c>
      <c r="D32" s="30"/>
      <c r="E32" s="30"/>
    </row>
    <row r="33" spans="2:8" ht="21" customHeight="1">
      <c r="B33" s="9" t="s">
        <v>46</v>
      </c>
      <c r="C33" s="8" t="s">
        <v>47</v>
      </c>
      <c r="D33" s="138">
        <f>D35+D37+D38+D39+D40+D41+D42+D43+D44</f>
        <v>3601632.5999999996</v>
      </c>
      <c r="E33" s="138">
        <f>E35+E37+E38+E39+E40+E41+E42+E43+E44</f>
        <v>4871259.2</v>
      </c>
    </row>
    <row r="34" spans="2:8">
      <c r="B34" s="9" t="s">
        <v>217</v>
      </c>
      <c r="C34" s="8" t="s">
        <v>48</v>
      </c>
      <c r="D34" s="30"/>
      <c r="E34" s="30"/>
    </row>
    <row r="35" spans="2:8">
      <c r="B35" s="9" t="s">
        <v>49</v>
      </c>
      <c r="C35" s="8" t="s">
        <v>51</v>
      </c>
      <c r="D35" s="30">
        <v>670173.30000000005</v>
      </c>
      <c r="E35" s="30">
        <v>802411.3</v>
      </c>
    </row>
    <row r="36" spans="2:8">
      <c r="B36" s="9" t="s">
        <v>50</v>
      </c>
      <c r="C36" s="8" t="s">
        <v>52</v>
      </c>
      <c r="D36" s="30"/>
      <c r="E36" s="30"/>
    </row>
    <row r="37" spans="2:8">
      <c r="B37" s="9" t="s">
        <v>53</v>
      </c>
      <c r="C37" s="8" t="s">
        <v>54</v>
      </c>
      <c r="D37" s="30"/>
      <c r="E37" s="30"/>
    </row>
    <row r="38" spans="2:8">
      <c r="B38" s="9" t="s">
        <v>55</v>
      </c>
      <c r="C38" s="8" t="s">
        <v>56</v>
      </c>
      <c r="D38" s="30">
        <v>23051.5</v>
      </c>
      <c r="E38" s="30">
        <v>44918.8</v>
      </c>
    </row>
    <row r="39" spans="2:8">
      <c r="B39" s="9" t="s">
        <v>57</v>
      </c>
      <c r="C39" s="8" t="s">
        <v>58</v>
      </c>
      <c r="D39" s="30">
        <v>523218.1</v>
      </c>
      <c r="E39" s="30">
        <v>664619.80000000005</v>
      </c>
    </row>
    <row r="40" spans="2:8" ht="21" customHeight="1">
      <c r="B40" s="9" t="s">
        <v>216</v>
      </c>
      <c r="C40" s="8" t="s">
        <v>59</v>
      </c>
      <c r="D40" s="30">
        <v>487916.6</v>
      </c>
      <c r="E40" s="30">
        <v>390277.3</v>
      </c>
    </row>
    <row r="41" spans="2:8" ht="21" customHeight="1">
      <c r="B41" s="9" t="s">
        <v>236</v>
      </c>
      <c r="C41" s="8" t="s">
        <v>60</v>
      </c>
      <c r="D41" s="31"/>
      <c r="E41" s="31"/>
      <c r="F41" s="16"/>
    </row>
    <row r="42" spans="2:8">
      <c r="B42" s="9" t="s">
        <v>61</v>
      </c>
      <c r="C42" s="8" t="s">
        <v>62</v>
      </c>
      <c r="D42" s="30"/>
      <c r="E42" s="30"/>
      <c r="F42" s="16"/>
      <c r="H42" s="90"/>
    </row>
    <row r="43" spans="2:8">
      <c r="B43" s="9" t="s">
        <v>63</v>
      </c>
      <c r="C43" s="8" t="s">
        <v>64</v>
      </c>
      <c r="D43" s="30">
        <v>28467.4</v>
      </c>
      <c r="E43" s="30">
        <v>27226.400000000001</v>
      </c>
      <c r="G43" s="16" t="s">
        <v>248</v>
      </c>
      <c r="H43" s="16"/>
    </row>
    <row r="44" spans="2:8">
      <c r="B44" s="9" t="s">
        <v>65</v>
      </c>
      <c r="C44" s="8" t="s">
        <v>66</v>
      </c>
      <c r="D44" s="30">
        <v>1868805.7</v>
      </c>
      <c r="E44" s="30">
        <v>2941805.6</v>
      </c>
    </row>
    <row r="45" spans="2:8">
      <c r="B45" s="9" t="s">
        <v>67</v>
      </c>
      <c r="C45" s="8" t="s">
        <v>69</v>
      </c>
      <c r="D45" s="138">
        <f>D46+D47+D48+D49</f>
        <v>1748106.4</v>
      </c>
      <c r="E45" s="138">
        <f>E46+E47+E48+E49</f>
        <v>1195210.5</v>
      </c>
      <c r="H45" s="137"/>
    </row>
    <row r="46" spans="2:8">
      <c r="B46" s="9" t="s">
        <v>68</v>
      </c>
      <c r="C46" s="8" t="s">
        <v>70</v>
      </c>
      <c r="D46" s="30"/>
      <c r="E46" s="30"/>
    </row>
    <row r="47" spans="2:8">
      <c r="B47" s="9" t="s">
        <v>71</v>
      </c>
      <c r="C47" s="8" t="s">
        <v>72</v>
      </c>
      <c r="D47" s="30">
        <v>236374.39999999999</v>
      </c>
      <c r="E47" s="30">
        <v>1193623</v>
      </c>
    </row>
    <row r="48" spans="2:8">
      <c r="B48" s="9" t="s">
        <v>74</v>
      </c>
      <c r="C48" s="8" t="s">
        <v>73</v>
      </c>
      <c r="D48" s="30"/>
      <c r="E48" s="30"/>
    </row>
    <row r="49" spans="2:8">
      <c r="B49" s="9" t="s">
        <v>76</v>
      </c>
      <c r="C49" s="8" t="s">
        <v>75</v>
      </c>
      <c r="D49" s="30">
        <v>1511732</v>
      </c>
      <c r="E49" s="30">
        <v>1587.5</v>
      </c>
    </row>
    <row r="50" spans="2:8">
      <c r="B50" s="9" t="s">
        <v>230</v>
      </c>
      <c r="C50" s="8" t="s">
        <v>77</v>
      </c>
      <c r="D50" s="30"/>
      <c r="E50" s="30"/>
      <c r="H50" s="16"/>
    </row>
    <row r="51" spans="2:8">
      <c r="B51" s="9" t="s">
        <v>79</v>
      </c>
      <c r="C51" s="8" t="s">
        <v>78</v>
      </c>
      <c r="D51" s="30"/>
      <c r="E51" s="30"/>
    </row>
    <row r="52" spans="2:8" ht="20.25" customHeight="1">
      <c r="B52" s="5" t="s">
        <v>196</v>
      </c>
      <c r="C52" s="11" t="s">
        <v>80</v>
      </c>
      <c r="D52" s="32">
        <f>D26+D31+D32+D33+D45+D50+D51</f>
        <v>5407437</v>
      </c>
      <c r="E52" s="32">
        <f>E26+E31+E32+E33+E45+E50+E51</f>
        <v>6134111.6000000006</v>
      </c>
      <c r="F52" s="25"/>
      <c r="G52" s="26"/>
    </row>
    <row r="53" spans="2:8" ht="21" customHeight="1">
      <c r="B53" s="35" t="s">
        <v>81</v>
      </c>
      <c r="C53" s="10" t="s">
        <v>82</v>
      </c>
      <c r="D53" s="39">
        <f>D24+D52</f>
        <v>13354507</v>
      </c>
      <c r="E53" s="39">
        <f>E24+E52</f>
        <v>13962637.1</v>
      </c>
      <c r="H53" s="87"/>
    </row>
    <row r="54" spans="2:8" ht="20.25" customHeight="1">
      <c r="B54" s="64" t="s">
        <v>83</v>
      </c>
      <c r="C54" s="8" t="s">
        <v>221</v>
      </c>
      <c r="D54" s="30"/>
      <c r="E54" s="30"/>
    </row>
    <row r="55" spans="2:8">
      <c r="B55" s="64" t="s">
        <v>231</v>
      </c>
      <c r="C55" s="8" t="s">
        <v>221</v>
      </c>
      <c r="D55" s="30"/>
      <c r="E55" s="30"/>
    </row>
    <row r="56" spans="2:8">
      <c r="B56" s="9" t="s">
        <v>84</v>
      </c>
      <c r="C56" s="8" t="s">
        <v>85</v>
      </c>
      <c r="D56" s="30">
        <v>1394998.8</v>
      </c>
      <c r="E56" s="30">
        <v>1352224.9</v>
      </c>
      <c r="G56" s="16" t="s">
        <v>248</v>
      </c>
      <c r="H56" s="16"/>
    </row>
    <row r="57" spans="2:8">
      <c r="B57" s="9" t="s">
        <v>232</v>
      </c>
      <c r="C57" s="8" t="s">
        <v>86</v>
      </c>
      <c r="D57" s="30">
        <v>79974.899999999994</v>
      </c>
      <c r="E57" s="30">
        <v>79974.899999999994</v>
      </c>
    </row>
    <row r="58" spans="2:8">
      <c r="B58" s="9" t="s">
        <v>87</v>
      </c>
      <c r="C58" s="8" t="s">
        <v>88</v>
      </c>
      <c r="D58" s="30">
        <v>7400785.2000000002</v>
      </c>
      <c r="E58" s="30">
        <v>7395446</v>
      </c>
    </row>
    <row r="59" spans="2:8">
      <c r="B59" s="9" t="s">
        <v>89</v>
      </c>
      <c r="C59" s="8" t="s">
        <v>90</v>
      </c>
      <c r="D59" s="30"/>
      <c r="E59" s="30"/>
    </row>
    <row r="60" spans="2:8">
      <c r="B60" s="9" t="s">
        <v>92</v>
      </c>
      <c r="C60" s="8" t="s">
        <v>91</v>
      </c>
      <c r="D60" s="30">
        <v>3871966</v>
      </c>
      <c r="E60" s="30">
        <v>4249469</v>
      </c>
      <c r="F60" s="16"/>
    </row>
    <row r="61" spans="2:8">
      <c r="B61" s="9" t="s">
        <v>233</v>
      </c>
      <c r="C61" s="8" t="s">
        <v>93</v>
      </c>
      <c r="D61" s="30"/>
      <c r="E61" s="30"/>
    </row>
    <row r="62" spans="2:8" ht="17.25" customHeight="1">
      <c r="B62" s="9" t="s">
        <v>94</v>
      </c>
      <c r="C62" s="8" t="s">
        <v>95</v>
      </c>
      <c r="D62" s="30"/>
      <c r="E62" s="30"/>
    </row>
    <row r="63" spans="2:8" ht="21.75" customHeight="1">
      <c r="B63" s="9" t="s">
        <v>197</v>
      </c>
      <c r="C63" s="8" t="s">
        <v>96</v>
      </c>
      <c r="D63" s="138">
        <f>D56+D57+D58-D59+D60+D61+D62</f>
        <v>12747724.9</v>
      </c>
      <c r="E63" s="138">
        <f>E56+E57+E58-E59+E60+E61+E62</f>
        <v>13077114.800000001</v>
      </c>
      <c r="H63" s="87"/>
    </row>
    <row r="64" spans="2:8" ht="21.75" customHeight="1">
      <c r="B64" s="36"/>
      <c r="C64" s="37"/>
      <c r="D64" s="38"/>
      <c r="E64" s="38"/>
    </row>
    <row r="65" spans="2:8" ht="24" customHeight="1">
      <c r="B65" s="21" t="s">
        <v>206</v>
      </c>
      <c r="C65" s="8" t="s">
        <v>221</v>
      </c>
      <c r="D65" s="30"/>
      <c r="E65" s="30"/>
    </row>
    <row r="66" spans="2:8" ht="25.5">
      <c r="B66" s="9" t="s">
        <v>208</v>
      </c>
      <c r="C66" s="8" t="s">
        <v>97</v>
      </c>
      <c r="D66" s="139">
        <f>D68+D70+D71+D72+D73+D74+D75+D76+D77</f>
        <v>0</v>
      </c>
      <c r="E66" s="139">
        <f>E68+E70+E71+E72+E73+E74+E75+E76+E77</f>
        <v>0</v>
      </c>
      <c r="H66" s="26"/>
    </row>
    <row r="67" spans="2:8" ht="25.5">
      <c r="B67" s="9" t="s">
        <v>237</v>
      </c>
      <c r="C67" s="8" t="s">
        <v>98</v>
      </c>
      <c r="D67" s="139">
        <f>D68+D70+D72+D74+D77</f>
        <v>0</v>
      </c>
      <c r="E67" s="139">
        <f>E68+E70+E72+E74+E77</f>
        <v>0</v>
      </c>
    </row>
    <row r="68" spans="2:8">
      <c r="B68" s="9" t="s">
        <v>99</v>
      </c>
      <c r="C68" s="8" t="s">
        <v>100</v>
      </c>
      <c r="D68" s="30"/>
      <c r="E68" s="30"/>
    </row>
    <row r="69" spans="2:8">
      <c r="B69" s="9" t="s">
        <v>101</v>
      </c>
      <c r="C69" s="8" t="s">
        <v>102</v>
      </c>
      <c r="D69" s="30"/>
      <c r="E69" s="30"/>
    </row>
    <row r="70" spans="2:8" ht="25.5">
      <c r="B70" s="9" t="s">
        <v>211</v>
      </c>
      <c r="C70" s="8" t="s">
        <v>103</v>
      </c>
      <c r="D70" s="31"/>
      <c r="E70" s="31"/>
    </row>
    <row r="71" spans="2:8">
      <c r="B71" s="9" t="s">
        <v>198</v>
      </c>
      <c r="C71" s="8" t="s">
        <v>104</v>
      </c>
      <c r="D71" s="30"/>
      <c r="E71" s="30"/>
    </row>
    <row r="72" spans="2:8" ht="25.5">
      <c r="B72" s="9" t="s">
        <v>238</v>
      </c>
      <c r="C72" s="8" t="s">
        <v>105</v>
      </c>
      <c r="D72" s="31"/>
      <c r="E72" s="31"/>
      <c r="H72" s="26"/>
    </row>
    <row r="73" spans="2:8">
      <c r="B73" s="9" t="s">
        <v>106</v>
      </c>
      <c r="C73" s="8" t="s">
        <v>109</v>
      </c>
      <c r="D73" s="30"/>
      <c r="E73" s="30"/>
    </row>
    <row r="74" spans="2:8">
      <c r="B74" s="9" t="s">
        <v>107</v>
      </c>
      <c r="C74" s="8" t="s">
        <v>110</v>
      </c>
      <c r="D74" s="30"/>
      <c r="E74" s="30"/>
    </row>
    <row r="75" spans="2:8">
      <c r="B75" s="9" t="s">
        <v>108</v>
      </c>
      <c r="C75" s="8" t="s">
        <v>111</v>
      </c>
      <c r="D75" s="30"/>
      <c r="E75" s="30"/>
    </row>
    <row r="76" spans="2:8">
      <c r="B76" s="9" t="s">
        <v>199</v>
      </c>
      <c r="C76" s="8" t="s">
        <v>112</v>
      </c>
      <c r="D76" s="30"/>
      <c r="E76" s="30"/>
    </row>
    <row r="77" spans="2:8">
      <c r="B77" s="9" t="s">
        <v>113</v>
      </c>
      <c r="C77" s="8" t="s">
        <v>114</v>
      </c>
      <c r="D77" s="30"/>
      <c r="E77" s="30"/>
    </row>
    <row r="78" spans="2:8" ht="35.25" customHeight="1">
      <c r="B78" s="9" t="s">
        <v>207</v>
      </c>
      <c r="C78" s="8" t="s">
        <v>115</v>
      </c>
      <c r="D78" s="39">
        <f>D81+D83+D84+D85+D86+D87+D88+D89+D90+D91+D92+D93+D94+D95+D96</f>
        <v>606782.1</v>
      </c>
      <c r="E78" s="39">
        <f>E81+E83+E84+E85+E86+E87+E88+E89+E90+E91+E92+E93+E94+E95+E96</f>
        <v>885522.29999999993</v>
      </c>
    </row>
    <row r="79" spans="2:8" ht="29.25" customHeight="1">
      <c r="B79" s="9" t="s">
        <v>209</v>
      </c>
      <c r="C79" s="8" t="s">
        <v>116</v>
      </c>
      <c r="D79" s="139">
        <f>D81+D83+D85+D87+D88+D89+D90+D91+D92+D96</f>
        <v>606782.1</v>
      </c>
      <c r="E79" s="139">
        <f>E81+E83+E85+E87+E88+E89+E90+E91+E92+E96</f>
        <v>885522.29999999993</v>
      </c>
    </row>
    <row r="80" spans="2:8">
      <c r="B80" s="9" t="s">
        <v>218</v>
      </c>
      <c r="C80" s="8" t="s">
        <v>117</v>
      </c>
      <c r="D80" s="30"/>
      <c r="E80" s="30"/>
      <c r="G80" s="16" t="s">
        <v>248</v>
      </c>
    </row>
    <row r="81" spans="2:8">
      <c r="B81" s="9" t="s">
        <v>234</v>
      </c>
      <c r="C81" s="8" t="s">
        <v>118</v>
      </c>
      <c r="D81" s="30">
        <v>112366.9</v>
      </c>
      <c r="E81" s="30">
        <v>66172.800000000003</v>
      </c>
    </row>
    <row r="82" spans="2:8">
      <c r="B82" s="9" t="s">
        <v>235</v>
      </c>
      <c r="C82" s="8" t="s">
        <v>119</v>
      </c>
      <c r="D82" s="30"/>
      <c r="E82" s="30"/>
      <c r="G82" s="16" t="s">
        <v>248</v>
      </c>
    </row>
    <row r="83" spans="2:8">
      <c r="B83" s="9" t="s">
        <v>210</v>
      </c>
      <c r="C83" s="8" t="s">
        <v>120</v>
      </c>
      <c r="D83" s="30"/>
      <c r="E83" s="30"/>
      <c r="H83" s="16" t="s">
        <v>248</v>
      </c>
    </row>
    <row r="84" spans="2:8">
      <c r="B84" s="9" t="s">
        <v>121</v>
      </c>
      <c r="C84" s="8" t="s">
        <v>122</v>
      </c>
      <c r="D84" s="30"/>
      <c r="E84" s="30"/>
    </row>
    <row r="85" spans="2:8" ht="25.5">
      <c r="B85" s="9" t="s">
        <v>239</v>
      </c>
      <c r="C85" s="8" t="s">
        <v>123</v>
      </c>
      <c r="D85" s="30"/>
      <c r="E85" s="30"/>
    </row>
    <row r="86" spans="2:8">
      <c r="B86" s="9" t="s">
        <v>124</v>
      </c>
      <c r="C86" s="8" t="s">
        <v>125</v>
      </c>
      <c r="D86" s="30"/>
      <c r="E86" s="30"/>
    </row>
    <row r="87" spans="2:8">
      <c r="B87" s="9" t="s">
        <v>126</v>
      </c>
      <c r="C87" s="8" t="s">
        <v>127</v>
      </c>
      <c r="D87" s="30">
        <v>37253.1</v>
      </c>
      <c r="E87" s="30">
        <v>36748.400000000001</v>
      </c>
    </row>
    <row r="88" spans="2:8">
      <c r="B88" s="9" t="s">
        <v>128</v>
      </c>
      <c r="C88" s="8" t="s">
        <v>129</v>
      </c>
      <c r="D88" s="30">
        <v>396326.9</v>
      </c>
      <c r="E88" s="30">
        <v>460656.5</v>
      </c>
    </row>
    <row r="89" spans="2:8">
      <c r="B89" s="9" t="s">
        <v>130</v>
      </c>
      <c r="C89" s="8" t="s">
        <v>131</v>
      </c>
      <c r="D89" s="30"/>
      <c r="E89" s="30">
        <v>474.1</v>
      </c>
    </row>
    <row r="90" spans="2:8">
      <c r="B90" s="9" t="s">
        <v>132</v>
      </c>
      <c r="C90" s="8" t="s">
        <v>133</v>
      </c>
      <c r="D90" s="30"/>
      <c r="E90" s="30">
        <v>54898.9</v>
      </c>
    </row>
    <row r="91" spans="2:8">
      <c r="B91" s="9" t="s">
        <v>134</v>
      </c>
      <c r="C91" s="8" t="s">
        <v>136</v>
      </c>
      <c r="D91" s="30">
        <v>55780.2</v>
      </c>
      <c r="E91" s="30">
        <v>55780.1</v>
      </c>
    </row>
    <row r="92" spans="2:8">
      <c r="B92" s="9" t="s">
        <v>205</v>
      </c>
      <c r="C92" s="8" t="s">
        <v>137</v>
      </c>
      <c r="D92" s="30">
        <v>5055</v>
      </c>
      <c r="E92" s="30">
        <v>207993.1</v>
      </c>
    </row>
    <row r="93" spans="2:8">
      <c r="B93" s="9" t="s">
        <v>135</v>
      </c>
      <c r="C93" s="8" t="s">
        <v>138</v>
      </c>
      <c r="D93" s="30"/>
      <c r="E93" s="30"/>
    </row>
    <row r="94" spans="2:8">
      <c r="B94" s="9" t="s">
        <v>140</v>
      </c>
      <c r="C94" s="8" t="s">
        <v>139</v>
      </c>
      <c r="D94" s="30"/>
      <c r="E94" s="30"/>
    </row>
    <row r="95" spans="2:8">
      <c r="B95" s="9" t="s">
        <v>142</v>
      </c>
      <c r="C95" s="8" t="s">
        <v>141</v>
      </c>
      <c r="D95" s="30"/>
      <c r="E95" s="30"/>
    </row>
    <row r="96" spans="2:8">
      <c r="B96" s="9" t="s">
        <v>144</v>
      </c>
      <c r="C96" s="8" t="s">
        <v>143</v>
      </c>
      <c r="D96" s="30"/>
      <c r="E96" s="30">
        <v>2798.4</v>
      </c>
    </row>
    <row r="97" spans="2:8">
      <c r="B97" s="9" t="s">
        <v>200</v>
      </c>
      <c r="C97" s="8" t="s">
        <v>145</v>
      </c>
      <c r="D97" s="32">
        <f>D66+D78</f>
        <v>606782.1</v>
      </c>
      <c r="E97" s="32">
        <f>E66+E78</f>
        <v>885522.29999999993</v>
      </c>
      <c r="G97" s="87"/>
      <c r="H97" s="87"/>
    </row>
    <row r="98" spans="2:8">
      <c r="B98" s="9" t="s">
        <v>146</v>
      </c>
      <c r="C98" s="8" t="s">
        <v>147</v>
      </c>
      <c r="D98" s="32">
        <f>D63+D97</f>
        <v>13354507</v>
      </c>
      <c r="E98" s="32">
        <f>E63+E97</f>
        <v>13962637.100000001</v>
      </c>
      <c r="F98" s="87"/>
    </row>
    <row r="99" spans="2:8">
      <c r="B99" s="27"/>
      <c r="C99" s="28"/>
      <c r="D99" s="87"/>
    </row>
    <row r="100" spans="2:8">
      <c r="B100" s="22"/>
      <c r="C100" s="28"/>
      <c r="E100" s="87"/>
      <c r="H100" s="87"/>
    </row>
    <row r="101" spans="2:8" ht="24.75" customHeight="1">
      <c r="B101" s="151" t="s">
        <v>243</v>
      </c>
      <c r="C101" s="151"/>
      <c r="D101" s="151"/>
      <c r="E101" s="151"/>
    </row>
    <row r="102" spans="2:8" ht="38.25">
      <c r="B102" s="65" t="s">
        <v>1</v>
      </c>
      <c r="C102" s="13" t="s">
        <v>2</v>
      </c>
      <c r="D102" s="13" t="s">
        <v>193</v>
      </c>
      <c r="E102" s="13" t="s">
        <v>194</v>
      </c>
    </row>
    <row r="103" spans="2:8">
      <c r="B103" s="65">
        <v>1</v>
      </c>
      <c r="C103" s="14">
        <v>2</v>
      </c>
      <c r="D103" s="14">
        <v>3</v>
      </c>
      <c r="E103" s="14">
        <v>4</v>
      </c>
    </row>
    <row r="104" spans="2:8">
      <c r="B104" s="6" t="s">
        <v>212</v>
      </c>
      <c r="C104" s="1" t="s">
        <v>148</v>
      </c>
      <c r="D104" s="33"/>
      <c r="E104" s="33"/>
    </row>
    <row r="105" spans="2:8">
      <c r="B105" s="6" t="s">
        <v>149</v>
      </c>
      <c r="C105" s="1" t="s">
        <v>160</v>
      </c>
      <c r="D105" s="33"/>
      <c r="E105" s="33"/>
    </row>
    <row r="106" spans="2:8">
      <c r="B106" s="6" t="s">
        <v>150</v>
      </c>
      <c r="C106" s="1" t="s">
        <v>161</v>
      </c>
      <c r="D106" s="33"/>
      <c r="E106" s="33"/>
    </row>
    <row r="107" spans="2:8">
      <c r="B107" s="6" t="s">
        <v>151</v>
      </c>
      <c r="C107" s="1" t="s">
        <v>162</v>
      </c>
      <c r="D107" s="33"/>
      <c r="E107" s="33"/>
    </row>
    <row r="108" spans="2:8">
      <c r="B108" s="6" t="s">
        <v>215</v>
      </c>
      <c r="C108" s="1" t="s">
        <v>163</v>
      </c>
      <c r="D108" s="33"/>
      <c r="E108" s="33"/>
      <c r="G108" s="16" t="s">
        <v>248</v>
      </c>
    </row>
    <row r="109" spans="2:8">
      <c r="B109" s="6" t="s">
        <v>152</v>
      </c>
      <c r="C109" s="1" t="s">
        <v>164</v>
      </c>
      <c r="D109" s="33"/>
      <c r="E109" s="33"/>
    </row>
    <row r="110" spans="2:8">
      <c r="B110" s="6" t="s">
        <v>153</v>
      </c>
      <c r="C110" s="1" t="s">
        <v>165</v>
      </c>
      <c r="D110" s="33"/>
      <c r="E110" s="33"/>
      <c r="H110" s="16" t="s">
        <v>248</v>
      </c>
    </row>
    <row r="111" spans="2:8">
      <c r="B111" s="6" t="s">
        <v>154</v>
      </c>
      <c r="C111" s="1" t="s">
        <v>166</v>
      </c>
      <c r="D111" s="33"/>
      <c r="E111" s="33"/>
    </row>
    <row r="112" spans="2:8">
      <c r="B112" s="6" t="s">
        <v>155</v>
      </c>
      <c r="C112" s="1" t="s">
        <v>167</v>
      </c>
      <c r="D112" s="33"/>
      <c r="E112" s="33"/>
    </row>
    <row r="113" spans="2:8">
      <c r="B113" s="6" t="s">
        <v>213</v>
      </c>
      <c r="C113" s="1" t="s">
        <v>172</v>
      </c>
      <c r="D113" s="33"/>
      <c r="E113" s="33"/>
    </row>
    <row r="114" spans="2:8">
      <c r="B114" s="6" t="s">
        <v>156</v>
      </c>
      <c r="C114" s="1" t="s">
        <v>168</v>
      </c>
      <c r="D114" s="33"/>
      <c r="E114" s="33"/>
    </row>
    <row r="115" spans="2:8">
      <c r="B115" s="6" t="s">
        <v>157</v>
      </c>
      <c r="C115" s="1" t="s">
        <v>169</v>
      </c>
      <c r="D115" s="33"/>
      <c r="E115" s="33"/>
    </row>
    <row r="116" spans="2:8">
      <c r="B116" s="6" t="s">
        <v>158</v>
      </c>
      <c r="C116" s="1" t="s">
        <v>170</v>
      </c>
      <c r="D116" s="33"/>
      <c r="E116" s="33"/>
    </row>
    <row r="117" spans="2:8">
      <c r="B117" s="6" t="s">
        <v>159</v>
      </c>
      <c r="C117" s="1" t="s">
        <v>171</v>
      </c>
      <c r="D117" s="33">
        <v>172734.5</v>
      </c>
      <c r="E117" s="33">
        <v>177534.5</v>
      </c>
      <c r="H117" s="16"/>
    </row>
    <row r="118" spans="2:8" ht="42.75" customHeight="1">
      <c r="B118" s="143" t="s">
        <v>214</v>
      </c>
      <c r="C118" s="143"/>
      <c r="D118" s="143"/>
      <c r="E118" s="143"/>
      <c r="G118" s="16" t="s">
        <v>248</v>
      </c>
    </row>
    <row r="119" spans="2:8" ht="18" customHeight="1">
      <c r="B119" s="63"/>
      <c r="C119" s="63"/>
      <c r="D119" s="63"/>
      <c r="E119" s="63"/>
    </row>
    <row r="120" spans="2:8">
      <c r="B120" s="34" t="s">
        <v>465</v>
      </c>
    </row>
    <row r="121" spans="2:8">
      <c r="B121" s="34"/>
    </row>
    <row r="122" spans="2:8" ht="27" customHeight="1">
      <c r="B122" s="34" t="s">
        <v>451</v>
      </c>
    </row>
  </sheetData>
  <mergeCells count="3">
    <mergeCell ref="B1:E1"/>
    <mergeCell ref="B101:E101"/>
    <mergeCell ref="B118:E118"/>
  </mergeCells>
  <printOptions horizontalCentered="1"/>
  <pageMargins left="0.19685039370078741" right="0.19685039370078741" top="0.55118110236220474" bottom="0.39370078740157483" header="0.19685039370078741" footer="0.19685039370078741"/>
  <pageSetup paperSize="9" scale="8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workbookViewId="0">
      <selection activeCell="L29" sqref="L29"/>
    </sheetView>
  </sheetViews>
  <sheetFormatPr defaultRowHeight="12.75"/>
  <cols>
    <col min="1" max="1" width="35.42578125" customWidth="1"/>
    <col min="3" max="3" width="13.42578125" customWidth="1"/>
    <col min="4" max="4" width="4.140625" customWidth="1"/>
    <col min="7" max="7" width="11" customWidth="1"/>
  </cols>
  <sheetData>
    <row r="1" spans="1:7">
      <c r="A1" s="67"/>
      <c r="B1" s="67"/>
      <c r="C1" s="67"/>
      <c r="D1" s="67"/>
      <c r="E1" s="67"/>
      <c r="F1" s="67"/>
      <c r="G1" s="67"/>
    </row>
    <row r="2" spans="1:7">
      <c r="A2" s="67"/>
      <c r="B2" s="67"/>
      <c r="C2" s="67"/>
      <c r="D2" s="67"/>
      <c r="E2" s="153" t="s">
        <v>268</v>
      </c>
      <c r="F2" s="153"/>
      <c r="G2" s="153"/>
    </row>
    <row r="3" spans="1:7">
      <c r="A3" s="67"/>
      <c r="B3" s="67"/>
      <c r="C3" s="67"/>
      <c r="D3" s="67"/>
      <c r="E3" s="154" t="s">
        <v>269</v>
      </c>
      <c r="F3" s="154"/>
      <c r="G3" s="154"/>
    </row>
    <row r="4" spans="1:7">
      <c r="A4" s="67"/>
      <c r="B4" s="67"/>
      <c r="C4" s="67"/>
      <c r="D4" s="67"/>
      <c r="E4" s="154" t="s">
        <v>270</v>
      </c>
      <c r="F4" s="154"/>
      <c r="G4" s="154"/>
    </row>
    <row r="5" spans="1:7">
      <c r="A5" s="67"/>
      <c r="B5" s="67"/>
      <c r="C5" s="67"/>
      <c r="D5" s="67"/>
      <c r="E5" s="153" t="s">
        <v>271</v>
      </c>
      <c r="F5" s="153"/>
      <c r="G5" s="153"/>
    </row>
    <row r="6" spans="1:7">
      <c r="A6" s="67"/>
      <c r="B6" s="67"/>
      <c r="C6" s="67"/>
      <c r="D6" s="67"/>
      <c r="E6" s="153" t="s">
        <v>272</v>
      </c>
      <c r="F6" s="153"/>
      <c r="G6" s="153"/>
    </row>
    <row r="7" spans="1:7">
      <c r="A7" s="67"/>
      <c r="B7" s="67"/>
      <c r="C7" s="67"/>
      <c r="D7" s="67"/>
      <c r="E7" s="153" t="s">
        <v>273</v>
      </c>
      <c r="F7" s="153"/>
      <c r="G7" s="153"/>
    </row>
    <row r="8" spans="1:7">
      <c r="A8" s="67"/>
      <c r="B8" s="67"/>
      <c r="C8" s="67"/>
      <c r="D8" s="67"/>
      <c r="E8" s="153" t="s">
        <v>274</v>
      </c>
      <c r="F8" s="153"/>
      <c r="G8" s="153"/>
    </row>
    <row r="9" spans="1:7">
      <c r="A9" s="67"/>
      <c r="B9" s="67"/>
      <c r="C9" s="67"/>
      <c r="D9" s="67"/>
      <c r="E9" s="153" t="s">
        <v>275</v>
      </c>
      <c r="F9" s="153"/>
      <c r="G9" s="153"/>
    </row>
    <row r="10" spans="1:7">
      <c r="A10" s="67"/>
      <c r="B10" s="67"/>
      <c r="C10" s="67"/>
      <c r="D10" s="67"/>
      <c r="E10" s="67"/>
      <c r="F10" s="67"/>
      <c r="G10" s="67"/>
    </row>
    <row r="11" spans="1:7">
      <c r="A11" s="155" t="s">
        <v>276</v>
      </c>
      <c r="B11" s="155"/>
      <c r="C11" s="155"/>
      <c r="D11" s="155"/>
      <c r="E11" s="155"/>
      <c r="F11" s="155"/>
      <c r="G11" s="155"/>
    </row>
    <row r="12" spans="1:7">
      <c r="A12" s="155" t="s">
        <v>277</v>
      </c>
      <c r="B12" s="155"/>
      <c r="C12" s="155"/>
      <c r="D12" s="155"/>
      <c r="E12" s="155"/>
      <c r="F12" s="155"/>
      <c r="G12" s="155"/>
    </row>
    <row r="13" spans="1:7">
      <c r="A13" s="155" t="s">
        <v>463</v>
      </c>
      <c r="B13" s="155"/>
      <c r="C13" s="155"/>
      <c r="D13" s="155"/>
      <c r="E13" s="155"/>
      <c r="F13" s="155"/>
      <c r="G13" s="155"/>
    </row>
    <row r="14" spans="1:7">
      <c r="A14" s="152" t="s">
        <v>464</v>
      </c>
      <c r="B14" s="152"/>
      <c r="C14" s="152"/>
      <c r="D14" s="152"/>
      <c r="E14" s="152"/>
      <c r="F14" s="152"/>
      <c r="G14" s="152"/>
    </row>
    <row r="15" spans="1:7">
      <c r="A15" s="67"/>
      <c r="B15" s="67"/>
      <c r="C15" s="67"/>
      <c r="D15" s="67"/>
      <c r="E15" s="67"/>
      <c r="F15" s="67"/>
      <c r="G15" s="67"/>
    </row>
    <row r="16" spans="1:7">
      <c r="A16" s="67"/>
      <c r="B16" s="67"/>
      <c r="C16" s="67"/>
      <c r="D16" s="67"/>
      <c r="E16" s="67"/>
      <c r="F16" s="156" t="s">
        <v>278</v>
      </c>
      <c r="G16" s="157"/>
    </row>
    <row r="17" spans="1:7">
      <c r="A17" s="67"/>
      <c r="B17" s="67"/>
      <c r="C17" s="67"/>
      <c r="D17" s="67"/>
      <c r="E17" s="67"/>
      <c r="F17" s="158" t="s">
        <v>220</v>
      </c>
      <c r="G17" s="159"/>
    </row>
    <row r="18" spans="1:7">
      <c r="A18" s="67"/>
      <c r="B18" s="67"/>
      <c r="C18" s="67"/>
      <c r="D18" s="160" t="s">
        <v>279</v>
      </c>
      <c r="E18" s="160"/>
      <c r="F18" s="161" t="s">
        <v>280</v>
      </c>
      <c r="G18" s="162"/>
    </row>
    <row r="19" spans="1:7">
      <c r="A19" s="67"/>
      <c r="B19" s="67"/>
      <c r="C19" s="67"/>
      <c r="D19" s="160"/>
      <c r="E19" s="160"/>
      <c r="F19" s="163"/>
      <c r="G19" s="164"/>
    </row>
    <row r="20" spans="1:7">
      <c r="A20" s="67"/>
      <c r="B20" s="67"/>
      <c r="C20" s="67"/>
      <c r="D20" s="67"/>
      <c r="E20" s="67"/>
      <c r="F20" s="67"/>
      <c r="G20" s="67"/>
    </row>
    <row r="21" spans="1:7">
      <c r="A21" s="68" t="s">
        <v>281</v>
      </c>
      <c r="B21" s="165" t="s">
        <v>282</v>
      </c>
      <c r="C21" s="165"/>
      <c r="D21" s="166" t="s">
        <v>283</v>
      </c>
      <c r="E21" s="166"/>
      <c r="F21" s="167">
        <v>17491203</v>
      </c>
      <c r="G21" s="168"/>
    </row>
    <row r="22" spans="1:7" ht="23.25" customHeight="1">
      <c r="A22" s="69" t="s">
        <v>284</v>
      </c>
      <c r="B22" s="165"/>
      <c r="C22" s="165"/>
      <c r="D22" s="166" t="s">
        <v>182</v>
      </c>
      <c r="E22" s="166"/>
      <c r="F22" s="169"/>
      <c r="G22" s="170"/>
    </row>
    <row r="23" spans="1:7">
      <c r="A23" s="67"/>
      <c r="B23" s="67"/>
      <c r="C23" s="67"/>
      <c r="D23" s="67"/>
      <c r="E23" s="67"/>
      <c r="F23" s="67"/>
      <c r="G23" s="67"/>
    </row>
    <row r="24" spans="1:7" ht="18.75" customHeight="1">
      <c r="A24" s="69" t="s">
        <v>285</v>
      </c>
      <c r="B24" s="171"/>
      <c r="C24" s="171"/>
      <c r="D24" s="166" t="s">
        <v>286</v>
      </c>
      <c r="E24" s="166"/>
      <c r="F24" s="167">
        <v>68201</v>
      </c>
      <c r="G24" s="168"/>
    </row>
    <row r="25" spans="1:7" ht="18" customHeight="1">
      <c r="A25" s="69" t="s">
        <v>287</v>
      </c>
      <c r="B25" s="171"/>
      <c r="C25" s="171"/>
      <c r="D25" s="172" t="s">
        <v>440</v>
      </c>
      <c r="E25" s="166"/>
      <c r="F25" s="169"/>
      <c r="G25" s="170"/>
    </row>
    <row r="26" spans="1:7">
      <c r="A26" s="67"/>
      <c r="B26" s="67"/>
      <c r="C26" s="67"/>
      <c r="D26" s="67"/>
      <c r="E26" s="67"/>
      <c r="F26" s="67"/>
      <c r="G26" s="67"/>
    </row>
    <row r="27" spans="1:7" ht="17.25" customHeight="1">
      <c r="A27" s="69" t="s">
        <v>288</v>
      </c>
      <c r="B27" s="171" t="s">
        <v>289</v>
      </c>
      <c r="C27" s="171"/>
      <c r="D27" s="166" t="s">
        <v>290</v>
      </c>
      <c r="E27" s="166"/>
      <c r="F27" s="167">
        <v>1150</v>
      </c>
      <c r="G27" s="168"/>
    </row>
    <row r="28" spans="1:7" ht="16.5" customHeight="1">
      <c r="A28" s="69" t="s">
        <v>291</v>
      </c>
      <c r="B28" s="171"/>
      <c r="C28" s="171"/>
      <c r="D28" s="166" t="s">
        <v>183</v>
      </c>
      <c r="E28" s="166"/>
      <c r="F28" s="169"/>
      <c r="G28" s="170"/>
    </row>
    <row r="29" spans="1:7">
      <c r="A29" s="67"/>
      <c r="B29" s="67"/>
      <c r="C29" s="67"/>
      <c r="D29" s="67"/>
      <c r="E29" s="67"/>
      <c r="F29" s="67"/>
      <c r="G29" s="67"/>
    </row>
    <row r="30" spans="1:7" ht="16.5" customHeight="1">
      <c r="A30" s="69" t="s">
        <v>292</v>
      </c>
      <c r="B30" s="171" t="s">
        <v>293</v>
      </c>
      <c r="C30" s="171"/>
      <c r="D30" s="166" t="s">
        <v>294</v>
      </c>
      <c r="E30" s="166"/>
      <c r="F30" s="167">
        <v>144</v>
      </c>
      <c r="G30" s="168"/>
    </row>
    <row r="31" spans="1:7" ht="12.75" customHeight="1">
      <c r="A31" s="69" t="s">
        <v>190</v>
      </c>
      <c r="B31" s="171"/>
      <c r="C31" s="171"/>
      <c r="D31" s="166" t="s">
        <v>184</v>
      </c>
      <c r="E31" s="166"/>
      <c r="F31" s="169"/>
      <c r="G31" s="170"/>
    </row>
    <row r="32" spans="1:7">
      <c r="A32" s="67"/>
      <c r="B32" s="67"/>
      <c r="C32" s="67"/>
      <c r="D32" s="67"/>
      <c r="E32" s="67"/>
      <c r="F32" s="67"/>
      <c r="G32" s="67"/>
    </row>
    <row r="33" spans="1:7" ht="12" customHeight="1">
      <c r="A33" s="69" t="s">
        <v>295</v>
      </c>
      <c r="B33" s="171"/>
      <c r="C33" s="171"/>
      <c r="D33" s="166" t="s">
        <v>296</v>
      </c>
      <c r="E33" s="166"/>
      <c r="F33" s="167">
        <v>1006</v>
      </c>
      <c r="G33" s="168"/>
    </row>
    <row r="34" spans="1:7" ht="12.75" customHeight="1">
      <c r="A34" s="69" t="s">
        <v>180</v>
      </c>
      <c r="B34" s="171"/>
      <c r="C34" s="171"/>
      <c r="D34" s="166" t="s">
        <v>192</v>
      </c>
      <c r="E34" s="166"/>
      <c r="F34" s="169"/>
      <c r="G34" s="170"/>
    </row>
    <row r="35" spans="1:7">
      <c r="A35" s="67"/>
      <c r="B35" s="67"/>
      <c r="C35" s="67"/>
      <c r="D35" s="67"/>
      <c r="E35" s="67"/>
      <c r="F35" s="67"/>
      <c r="G35" s="67"/>
    </row>
    <row r="36" spans="1:7">
      <c r="A36" s="173" t="s">
        <v>297</v>
      </c>
      <c r="B36" s="173"/>
      <c r="C36" s="174" t="s">
        <v>221</v>
      </c>
      <c r="D36" s="166" t="s">
        <v>298</v>
      </c>
      <c r="E36" s="166"/>
      <c r="F36" s="167" t="s">
        <v>299</v>
      </c>
      <c r="G36" s="168"/>
    </row>
    <row r="37" spans="1:7">
      <c r="A37" s="175" t="s">
        <v>177</v>
      </c>
      <c r="B37" s="175"/>
      <c r="C37" s="174"/>
      <c r="D37" s="166" t="s">
        <v>185</v>
      </c>
      <c r="E37" s="166"/>
      <c r="F37" s="169"/>
      <c r="G37" s="170"/>
    </row>
    <row r="38" spans="1:7">
      <c r="A38" s="67"/>
      <c r="B38" s="67"/>
      <c r="C38" s="67"/>
      <c r="D38" s="67"/>
      <c r="E38" s="67"/>
      <c r="F38" s="67"/>
      <c r="G38" s="67"/>
    </row>
    <row r="39" spans="1:7">
      <c r="A39" s="68" t="s">
        <v>300</v>
      </c>
      <c r="B39" s="171" t="s">
        <v>221</v>
      </c>
      <c r="C39" s="171"/>
      <c r="D39" s="166" t="s">
        <v>301</v>
      </c>
      <c r="E39" s="166"/>
      <c r="F39" s="167">
        <v>1726264</v>
      </c>
      <c r="G39" s="168"/>
    </row>
    <row r="40" spans="1:7" ht="18.75" customHeight="1">
      <c r="A40" s="69" t="s">
        <v>181</v>
      </c>
      <c r="B40" s="171"/>
      <c r="C40" s="171"/>
      <c r="D40" s="166" t="s">
        <v>186</v>
      </c>
      <c r="E40" s="166"/>
      <c r="F40" s="169"/>
      <c r="G40" s="170"/>
    </row>
    <row r="41" spans="1:7">
      <c r="A41" s="67"/>
      <c r="B41" s="67"/>
      <c r="C41" s="67"/>
      <c r="D41" s="67"/>
      <c r="E41" s="67"/>
      <c r="F41" s="67"/>
      <c r="G41" s="67"/>
    </row>
    <row r="42" spans="1:7">
      <c r="A42" s="68" t="s">
        <v>302</v>
      </c>
      <c r="B42" s="171" t="s">
        <v>303</v>
      </c>
      <c r="C42" s="171"/>
      <c r="D42" s="166" t="s">
        <v>304</v>
      </c>
      <c r="E42" s="166"/>
      <c r="F42" s="176" t="s">
        <v>221</v>
      </c>
      <c r="G42" s="177"/>
    </row>
    <row r="43" spans="1:7">
      <c r="A43" s="69" t="s">
        <v>305</v>
      </c>
      <c r="B43" s="171"/>
      <c r="C43" s="171"/>
      <c r="D43" s="166" t="s">
        <v>187</v>
      </c>
      <c r="E43" s="166"/>
      <c r="F43" s="178"/>
      <c r="G43" s="179"/>
    </row>
    <row r="44" spans="1:7">
      <c r="A44" s="67"/>
      <c r="B44" s="67"/>
      <c r="C44" s="67"/>
      <c r="D44" s="67"/>
      <c r="E44" s="67"/>
      <c r="F44" s="67"/>
      <c r="G44" s="67"/>
    </row>
    <row r="45" spans="1:7" ht="19.5" customHeight="1">
      <c r="A45" s="69" t="s">
        <v>306</v>
      </c>
      <c r="B45" s="67"/>
      <c r="C45" s="67"/>
      <c r="D45" s="166" t="s">
        <v>307</v>
      </c>
      <c r="E45" s="166"/>
      <c r="F45" s="176" t="s">
        <v>221</v>
      </c>
      <c r="G45" s="177"/>
    </row>
    <row r="46" spans="1:7" ht="18" customHeight="1">
      <c r="A46" s="69" t="s">
        <v>308</v>
      </c>
      <c r="B46" s="67"/>
      <c r="C46" s="67"/>
      <c r="D46" s="166" t="s">
        <v>188</v>
      </c>
      <c r="E46" s="166"/>
      <c r="F46" s="178"/>
      <c r="G46" s="179"/>
    </row>
    <row r="47" spans="1:7">
      <c r="A47" s="67"/>
      <c r="B47" s="67"/>
      <c r="C47" s="67"/>
      <c r="D47" s="67"/>
      <c r="E47" s="67"/>
      <c r="F47" s="67"/>
      <c r="G47" s="67"/>
    </row>
    <row r="48" spans="1:7">
      <c r="A48" s="67"/>
      <c r="B48" s="67"/>
      <c r="C48" s="67"/>
      <c r="D48" s="166" t="s">
        <v>309</v>
      </c>
      <c r="E48" s="166"/>
      <c r="F48" s="167" t="s">
        <v>221</v>
      </c>
      <c r="G48" s="168"/>
    </row>
    <row r="49" spans="1:7">
      <c r="A49" s="67"/>
      <c r="B49" s="67"/>
      <c r="C49" s="67"/>
      <c r="D49" s="166" t="s">
        <v>189</v>
      </c>
      <c r="E49" s="166"/>
      <c r="F49" s="169"/>
      <c r="G49" s="170"/>
    </row>
  </sheetData>
  <mergeCells count="56">
    <mergeCell ref="D45:E45"/>
    <mergeCell ref="F45:G46"/>
    <mergeCell ref="D46:E46"/>
    <mergeCell ref="D48:E48"/>
    <mergeCell ref="F48:G49"/>
    <mergeCell ref="D49:E49"/>
    <mergeCell ref="B39:C40"/>
    <mergeCell ref="D39:E39"/>
    <mergeCell ref="F39:G40"/>
    <mergeCell ref="D40:E40"/>
    <mergeCell ref="B42:C43"/>
    <mergeCell ref="D42:E42"/>
    <mergeCell ref="F42:G43"/>
    <mergeCell ref="D43:E43"/>
    <mergeCell ref="A36:B36"/>
    <mergeCell ref="C36:C37"/>
    <mergeCell ref="D36:E36"/>
    <mergeCell ref="F36:G37"/>
    <mergeCell ref="A37:B37"/>
    <mergeCell ref="D37:E37"/>
    <mergeCell ref="B30:C31"/>
    <mergeCell ref="D30:E30"/>
    <mergeCell ref="F30:G31"/>
    <mergeCell ref="D31:E31"/>
    <mergeCell ref="B33:C34"/>
    <mergeCell ref="D33:E33"/>
    <mergeCell ref="F33:G34"/>
    <mergeCell ref="D34:E34"/>
    <mergeCell ref="B24:C25"/>
    <mergeCell ref="D24:E24"/>
    <mergeCell ref="F24:G25"/>
    <mergeCell ref="D25:E25"/>
    <mergeCell ref="B27:C28"/>
    <mergeCell ref="D27:E27"/>
    <mergeCell ref="F27:G28"/>
    <mergeCell ref="D28:E28"/>
    <mergeCell ref="F16:G16"/>
    <mergeCell ref="F17:G17"/>
    <mergeCell ref="D18:E19"/>
    <mergeCell ref="F18:G19"/>
    <mergeCell ref="B21:C22"/>
    <mergeCell ref="D21:E21"/>
    <mergeCell ref="F21:G22"/>
    <mergeCell ref="D22:E22"/>
    <mergeCell ref="A14:G14"/>
    <mergeCell ref="E2:G2"/>
    <mergeCell ref="E3:G3"/>
    <mergeCell ref="E4:G4"/>
    <mergeCell ref="E5:G5"/>
    <mergeCell ref="E6:G6"/>
    <mergeCell ref="E7:G7"/>
    <mergeCell ref="E8:G8"/>
    <mergeCell ref="E9:G9"/>
    <mergeCell ref="A11:G11"/>
    <mergeCell ref="A12:G12"/>
    <mergeCell ref="A13:G13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0"/>
  <sheetViews>
    <sheetView topLeftCell="A63" workbookViewId="0">
      <selection activeCell="H83" sqref="H83"/>
    </sheetView>
  </sheetViews>
  <sheetFormatPr defaultRowHeight="12.75"/>
  <cols>
    <col min="1" max="1" width="51.42578125" customWidth="1"/>
    <col min="2" max="2" width="9.140625" customWidth="1"/>
    <col min="3" max="3" width="13.42578125" customWidth="1"/>
    <col min="4" max="4" width="13.7109375" customWidth="1"/>
    <col min="5" max="5" width="15.140625" customWidth="1"/>
    <col min="6" max="6" width="14" customWidth="1"/>
    <col min="9" max="9" width="19.28515625" customWidth="1"/>
  </cols>
  <sheetData>
    <row r="1" spans="1:11">
      <c r="A1" s="180" t="s">
        <v>310</v>
      </c>
      <c r="B1" s="180" t="s">
        <v>311</v>
      </c>
      <c r="C1" s="167" t="s">
        <v>312</v>
      </c>
      <c r="D1" s="168"/>
      <c r="E1" s="167" t="s">
        <v>313</v>
      </c>
      <c r="F1" s="168"/>
    </row>
    <row r="2" spans="1:11">
      <c r="A2" s="181"/>
      <c r="B2" s="181"/>
      <c r="C2" s="183"/>
      <c r="D2" s="184"/>
      <c r="E2" s="183"/>
      <c r="F2" s="184"/>
    </row>
    <row r="3" spans="1:11">
      <c r="A3" s="181"/>
      <c r="B3" s="181"/>
      <c r="C3" s="183"/>
      <c r="D3" s="184"/>
      <c r="E3" s="183"/>
      <c r="F3" s="184"/>
    </row>
    <row r="4" spans="1:11">
      <c r="A4" s="181"/>
      <c r="B4" s="181"/>
      <c r="C4" s="169"/>
      <c r="D4" s="170"/>
      <c r="E4" s="169"/>
      <c r="F4" s="170"/>
    </row>
    <row r="5" spans="1:11">
      <c r="A5" s="181"/>
      <c r="B5" s="181"/>
      <c r="C5" s="180" t="s">
        <v>314</v>
      </c>
      <c r="D5" s="180" t="s">
        <v>315</v>
      </c>
      <c r="E5" s="180" t="s">
        <v>314</v>
      </c>
      <c r="F5" s="180" t="s">
        <v>315</v>
      </c>
    </row>
    <row r="6" spans="1:11">
      <c r="A6" s="181"/>
      <c r="B6" s="181"/>
      <c r="C6" s="181"/>
      <c r="D6" s="181"/>
      <c r="E6" s="181"/>
      <c r="F6" s="181"/>
    </row>
    <row r="7" spans="1:11">
      <c r="A7" s="181"/>
      <c r="B7" s="181"/>
      <c r="C7" s="181"/>
      <c r="D7" s="181"/>
      <c r="E7" s="181"/>
      <c r="F7" s="181"/>
    </row>
    <row r="8" spans="1:11">
      <c r="A8" s="182"/>
      <c r="B8" s="182"/>
      <c r="C8" s="182"/>
      <c r="D8" s="182"/>
      <c r="E8" s="182"/>
      <c r="F8" s="182"/>
    </row>
    <row r="9" spans="1:11">
      <c r="A9" s="70">
        <v>1</v>
      </c>
      <c r="B9" s="71">
        <v>2</v>
      </c>
      <c r="C9" s="71">
        <v>3</v>
      </c>
      <c r="D9" s="71">
        <v>4</v>
      </c>
      <c r="E9" s="71">
        <v>5</v>
      </c>
      <c r="F9" s="71">
        <v>6</v>
      </c>
    </row>
    <row r="10" spans="1:11" ht="24" hidden="1" customHeight="1">
      <c r="A10" s="72" t="s">
        <v>316</v>
      </c>
      <c r="B10" s="185" t="s">
        <v>7</v>
      </c>
      <c r="C10" s="188" t="s">
        <v>462</v>
      </c>
      <c r="D10" s="191"/>
      <c r="E10" s="191">
        <v>3025789</v>
      </c>
      <c r="F10" s="191"/>
      <c r="I10" s="91">
        <f>2404130.4/3106973.6</f>
        <v>0.77378526808209758</v>
      </c>
      <c r="K10" s="91">
        <f>E10/590229.9</f>
        <v>5.1264583512289024</v>
      </c>
    </row>
    <row r="11" spans="1:11" ht="12" customHeight="1">
      <c r="A11" s="73" t="s">
        <v>317</v>
      </c>
      <c r="B11" s="186"/>
      <c r="C11" s="189"/>
      <c r="D11" s="192"/>
      <c r="E11" s="192"/>
      <c r="F11" s="192"/>
    </row>
    <row r="12" spans="1:11" ht="24" hidden="1" customHeight="1">
      <c r="A12" s="74" t="s">
        <v>318</v>
      </c>
      <c r="B12" s="187"/>
      <c r="C12" s="190"/>
      <c r="D12" s="193"/>
      <c r="E12" s="193"/>
      <c r="F12" s="193"/>
    </row>
    <row r="13" spans="1:11" ht="24" hidden="1" customHeight="1">
      <c r="A13" s="75" t="s">
        <v>319</v>
      </c>
      <c r="B13" s="185" t="s">
        <v>8</v>
      </c>
      <c r="C13" s="191">
        <v>0</v>
      </c>
      <c r="D13" s="194"/>
      <c r="E13" s="191">
        <v>0</v>
      </c>
      <c r="F13" s="194"/>
      <c r="I13" s="92">
        <f>182/0.77</f>
        <v>236.36363636363635</v>
      </c>
      <c r="K13" s="92">
        <f>182/K10</f>
        <v>35.502092776462604</v>
      </c>
    </row>
    <row r="14" spans="1:11" ht="19.5" customHeight="1">
      <c r="A14" s="76" t="s">
        <v>320</v>
      </c>
      <c r="B14" s="186"/>
      <c r="C14" s="192"/>
      <c r="D14" s="189"/>
      <c r="E14" s="192"/>
      <c r="F14" s="189"/>
    </row>
    <row r="15" spans="1:11" ht="24" hidden="1" customHeight="1">
      <c r="A15" s="74" t="s">
        <v>321</v>
      </c>
      <c r="B15" s="187"/>
      <c r="C15" s="193"/>
      <c r="D15" s="190"/>
      <c r="E15" s="193"/>
      <c r="F15" s="190"/>
    </row>
    <row r="16" spans="1:11" ht="0.75" customHeight="1">
      <c r="A16" s="76" t="s">
        <v>322</v>
      </c>
      <c r="B16" s="185" t="s">
        <v>18</v>
      </c>
      <c r="C16" s="195">
        <v>3057449</v>
      </c>
      <c r="D16" s="195"/>
      <c r="E16" s="195">
        <v>3025789</v>
      </c>
      <c r="F16" s="195"/>
    </row>
    <row r="17" spans="1:6" ht="24" hidden="1" customHeight="1">
      <c r="A17" s="76" t="s">
        <v>323</v>
      </c>
      <c r="B17" s="186"/>
      <c r="C17" s="195"/>
      <c r="D17" s="195"/>
      <c r="E17" s="195"/>
      <c r="F17" s="195"/>
    </row>
    <row r="18" spans="1:6" ht="27" customHeight="1">
      <c r="A18" s="99" t="s">
        <v>443</v>
      </c>
      <c r="B18" s="186"/>
      <c r="C18" s="195"/>
      <c r="D18" s="195"/>
      <c r="E18" s="195"/>
      <c r="F18" s="195"/>
    </row>
    <row r="19" spans="1:6" ht="24" hidden="1" customHeight="1">
      <c r="A19" s="100" t="s">
        <v>324</v>
      </c>
      <c r="B19" s="187"/>
      <c r="C19" s="195"/>
      <c r="D19" s="195"/>
      <c r="E19" s="195"/>
      <c r="F19" s="195"/>
    </row>
    <row r="20" spans="1:6" ht="24" hidden="1" customHeight="1">
      <c r="A20" s="75" t="s">
        <v>325</v>
      </c>
      <c r="B20" s="185" t="s">
        <v>17</v>
      </c>
      <c r="C20" s="196"/>
      <c r="D20" s="195">
        <v>2184698</v>
      </c>
      <c r="E20" s="196"/>
      <c r="F20" s="195">
        <v>2601020</v>
      </c>
    </row>
    <row r="21" spans="1:6" ht="24" hidden="1" customHeight="1">
      <c r="A21" s="76" t="s">
        <v>326</v>
      </c>
      <c r="B21" s="186"/>
      <c r="C21" s="196"/>
      <c r="D21" s="195"/>
      <c r="E21" s="196"/>
      <c r="F21" s="195"/>
    </row>
    <row r="22" spans="1:6" ht="26.25" customHeight="1">
      <c r="A22" s="74" t="s">
        <v>327</v>
      </c>
      <c r="B22" s="187"/>
      <c r="C22" s="196"/>
      <c r="D22" s="195"/>
      <c r="E22" s="196"/>
      <c r="F22" s="195"/>
    </row>
    <row r="23" spans="1:6" ht="24" hidden="1" customHeight="1">
      <c r="A23" s="77" t="s">
        <v>328</v>
      </c>
      <c r="B23" s="185" t="s">
        <v>20</v>
      </c>
      <c r="C23" s="191"/>
      <c r="D23" s="194">
        <v>0</v>
      </c>
      <c r="E23" s="191"/>
      <c r="F23" s="194">
        <v>0</v>
      </c>
    </row>
    <row r="24" spans="1:6" ht="13.5" customHeight="1">
      <c r="A24" s="78" t="s">
        <v>329</v>
      </c>
      <c r="B24" s="187"/>
      <c r="C24" s="193"/>
      <c r="D24" s="190"/>
      <c r="E24" s="193"/>
      <c r="F24" s="190"/>
    </row>
    <row r="25" spans="1:6" ht="24" hidden="1" customHeight="1">
      <c r="A25" s="77" t="s">
        <v>330</v>
      </c>
      <c r="B25" s="185" t="s">
        <v>21</v>
      </c>
      <c r="C25" s="191"/>
      <c r="D25" s="194">
        <v>1263368.7</v>
      </c>
      <c r="E25" s="191"/>
      <c r="F25" s="194">
        <v>1584045</v>
      </c>
    </row>
    <row r="26" spans="1:6" ht="14.25" customHeight="1">
      <c r="A26" s="78" t="s">
        <v>331</v>
      </c>
      <c r="B26" s="187"/>
      <c r="C26" s="193"/>
      <c r="D26" s="190"/>
      <c r="E26" s="193"/>
      <c r="F26" s="190"/>
    </row>
    <row r="27" spans="1:6" ht="0.75" customHeight="1">
      <c r="A27" s="79" t="s">
        <v>332</v>
      </c>
      <c r="B27" s="185" t="s">
        <v>22</v>
      </c>
      <c r="C27" s="191"/>
      <c r="D27" s="194">
        <v>921329.3</v>
      </c>
      <c r="E27" s="191"/>
      <c r="F27" s="194">
        <v>1016975</v>
      </c>
    </row>
    <row r="28" spans="1:6" ht="14.25" customHeight="1">
      <c r="A28" s="78" t="s">
        <v>333</v>
      </c>
      <c r="B28" s="187"/>
      <c r="C28" s="193"/>
      <c r="D28" s="190"/>
      <c r="E28" s="193"/>
      <c r="F28" s="190"/>
    </row>
    <row r="29" spans="1:6" ht="1.5" customHeight="1">
      <c r="A29" s="79" t="s">
        <v>334</v>
      </c>
      <c r="B29" s="185" t="s">
        <v>23</v>
      </c>
      <c r="C29" s="191"/>
      <c r="D29" s="197"/>
      <c r="E29" s="191"/>
      <c r="F29" s="197"/>
    </row>
    <row r="30" spans="1:6" ht="15.75" customHeight="1">
      <c r="A30" s="77" t="s">
        <v>335</v>
      </c>
      <c r="B30" s="186"/>
      <c r="C30" s="192"/>
      <c r="D30" s="198"/>
      <c r="E30" s="192"/>
      <c r="F30" s="198"/>
    </row>
    <row r="31" spans="1:6" ht="13.5" customHeight="1">
      <c r="A31" s="78" t="s">
        <v>336</v>
      </c>
      <c r="B31" s="187"/>
      <c r="C31" s="193"/>
      <c r="D31" s="199"/>
      <c r="E31" s="193"/>
      <c r="F31" s="199"/>
    </row>
    <row r="32" spans="1:6" ht="24" hidden="1" customHeight="1">
      <c r="A32" s="79" t="s">
        <v>337</v>
      </c>
      <c r="B32" s="185" t="s">
        <v>24</v>
      </c>
      <c r="C32" s="194">
        <v>5125</v>
      </c>
      <c r="D32" s="191"/>
      <c r="E32" s="194"/>
      <c r="F32" s="191"/>
    </row>
    <row r="33" spans="1:6" ht="12.75" customHeight="1">
      <c r="A33" s="78" t="s">
        <v>338</v>
      </c>
      <c r="B33" s="187"/>
      <c r="C33" s="190"/>
      <c r="D33" s="193"/>
      <c r="E33" s="190"/>
      <c r="F33" s="193"/>
    </row>
    <row r="34" spans="1:6" ht="24" hidden="1" customHeight="1">
      <c r="A34" s="79" t="s">
        <v>339</v>
      </c>
      <c r="B34" s="185">
        <v>100</v>
      </c>
      <c r="C34" s="200">
        <v>877876</v>
      </c>
      <c r="D34" s="200"/>
      <c r="E34" s="200">
        <v>424769</v>
      </c>
      <c r="F34" s="200"/>
    </row>
    <row r="35" spans="1:6" ht="15.75" customHeight="1">
      <c r="A35" s="77" t="s">
        <v>340</v>
      </c>
      <c r="B35" s="186"/>
      <c r="C35" s="201"/>
      <c r="D35" s="201"/>
      <c r="E35" s="201"/>
      <c r="F35" s="201"/>
    </row>
    <row r="36" spans="1:6" ht="13.5" customHeight="1">
      <c r="A36" s="78" t="s">
        <v>341</v>
      </c>
      <c r="B36" s="187"/>
      <c r="C36" s="202"/>
      <c r="D36" s="202"/>
      <c r="E36" s="202"/>
      <c r="F36" s="202"/>
    </row>
    <row r="37" spans="1:6" ht="24" hidden="1" customHeight="1">
      <c r="A37" s="79" t="s">
        <v>342</v>
      </c>
      <c r="B37" s="185">
        <v>110</v>
      </c>
      <c r="C37" s="200"/>
      <c r="D37" s="191"/>
      <c r="E37" s="200"/>
      <c r="F37" s="191"/>
    </row>
    <row r="38" spans="1:6" ht="24" hidden="1" customHeight="1">
      <c r="A38" s="77" t="s">
        <v>343</v>
      </c>
      <c r="B38" s="186"/>
      <c r="C38" s="201"/>
      <c r="D38" s="192"/>
      <c r="E38" s="201"/>
      <c r="F38" s="192"/>
    </row>
    <row r="39" spans="1:6" ht="16.5" customHeight="1">
      <c r="A39" s="77" t="s">
        <v>344</v>
      </c>
      <c r="B39" s="186"/>
      <c r="C39" s="201"/>
      <c r="D39" s="192"/>
      <c r="E39" s="201"/>
      <c r="F39" s="192"/>
    </row>
    <row r="40" spans="1:6" ht="18" customHeight="1">
      <c r="A40" s="78" t="s">
        <v>345</v>
      </c>
      <c r="B40" s="187"/>
      <c r="C40" s="202"/>
      <c r="D40" s="193"/>
      <c r="E40" s="202"/>
      <c r="F40" s="193"/>
    </row>
    <row r="41" spans="1:6" ht="13.5" customHeight="1">
      <c r="A41" s="77" t="s">
        <v>346</v>
      </c>
      <c r="B41" s="185">
        <v>120</v>
      </c>
      <c r="C41" s="194"/>
      <c r="D41" s="191"/>
      <c r="E41" s="194"/>
      <c r="F41" s="191"/>
    </row>
    <row r="42" spans="1:6" ht="15.75" customHeight="1">
      <c r="A42" s="78" t="s">
        <v>347</v>
      </c>
      <c r="B42" s="187"/>
      <c r="C42" s="190"/>
      <c r="D42" s="193"/>
      <c r="E42" s="190"/>
      <c r="F42" s="193"/>
    </row>
    <row r="43" spans="1:6" ht="0.75" customHeight="1">
      <c r="A43" s="79" t="s">
        <v>348</v>
      </c>
      <c r="B43" s="185">
        <v>130</v>
      </c>
      <c r="C43" s="194"/>
      <c r="D43" s="191"/>
      <c r="E43" s="194">
        <v>53364</v>
      </c>
      <c r="F43" s="191"/>
    </row>
    <row r="44" spans="1:6" ht="15" customHeight="1">
      <c r="A44" s="78" t="s">
        <v>349</v>
      </c>
      <c r="B44" s="187"/>
      <c r="C44" s="190"/>
      <c r="D44" s="193"/>
      <c r="E44" s="190"/>
      <c r="F44" s="193"/>
    </row>
    <row r="45" spans="1:6" ht="24" hidden="1" customHeight="1">
      <c r="A45" s="79" t="s">
        <v>350</v>
      </c>
      <c r="B45" s="185">
        <v>140</v>
      </c>
      <c r="C45" s="194"/>
      <c r="D45" s="191"/>
      <c r="E45" s="194"/>
      <c r="F45" s="191"/>
    </row>
    <row r="46" spans="1:6" ht="15" customHeight="1">
      <c r="A46" s="78" t="s">
        <v>351</v>
      </c>
      <c r="B46" s="187"/>
      <c r="C46" s="190"/>
      <c r="D46" s="193"/>
      <c r="E46" s="190"/>
      <c r="F46" s="193"/>
    </row>
    <row r="47" spans="1:6" ht="0.75" customHeight="1">
      <c r="A47" s="79" t="s">
        <v>352</v>
      </c>
      <c r="B47" s="185">
        <v>150</v>
      </c>
      <c r="C47" s="194"/>
      <c r="D47" s="191"/>
      <c r="E47" s="194"/>
      <c r="F47" s="191"/>
    </row>
    <row r="48" spans="1:6" ht="15.75" customHeight="1">
      <c r="A48" s="78" t="s">
        <v>353</v>
      </c>
      <c r="B48" s="187"/>
      <c r="C48" s="190"/>
      <c r="D48" s="193"/>
      <c r="E48" s="190"/>
      <c r="F48" s="193"/>
    </row>
    <row r="49" spans="1:6" ht="15.75" customHeight="1">
      <c r="A49" s="79" t="s">
        <v>354</v>
      </c>
      <c r="B49" s="185">
        <v>160</v>
      </c>
      <c r="C49" s="194"/>
      <c r="D49" s="191"/>
      <c r="E49" s="194"/>
      <c r="F49" s="191"/>
    </row>
    <row r="50" spans="1:6" ht="12" customHeight="1">
      <c r="A50" s="78" t="s">
        <v>355</v>
      </c>
      <c r="B50" s="187"/>
      <c r="C50" s="190"/>
      <c r="D50" s="193"/>
      <c r="E50" s="190"/>
      <c r="F50" s="193"/>
    </row>
    <row r="51" spans="1:6" ht="24" hidden="1" customHeight="1">
      <c r="A51" s="79" t="s">
        <v>356</v>
      </c>
      <c r="B51" s="185">
        <v>170</v>
      </c>
      <c r="C51" s="191"/>
      <c r="D51" s="200"/>
      <c r="E51" s="191"/>
      <c r="F51" s="200"/>
    </row>
    <row r="52" spans="1:6" ht="24" hidden="1" customHeight="1">
      <c r="A52" s="77" t="s">
        <v>357</v>
      </c>
      <c r="B52" s="186"/>
      <c r="C52" s="192"/>
      <c r="D52" s="201"/>
      <c r="E52" s="192"/>
      <c r="F52" s="201"/>
    </row>
    <row r="53" spans="1:6" ht="23.25" customHeight="1">
      <c r="A53" s="77" t="s">
        <v>358</v>
      </c>
      <c r="B53" s="186"/>
      <c r="C53" s="192"/>
      <c r="D53" s="201"/>
      <c r="E53" s="192"/>
      <c r="F53" s="201"/>
    </row>
    <row r="54" spans="1:6" ht="16.5" customHeight="1">
      <c r="A54" s="78" t="s">
        <v>224</v>
      </c>
      <c r="B54" s="187"/>
      <c r="C54" s="193"/>
      <c r="D54" s="202"/>
      <c r="E54" s="193"/>
      <c r="F54" s="202"/>
    </row>
    <row r="55" spans="1:6" ht="24" hidden="1" customHeight="1">
      <c r="A55" s="79" t="s">
        <v>359</v>
      </c>
      <c r="B55" s="185">
        <v>180</v>
      </c>
      <c r="C55" s="191"/>
      <c r="D55" s="194"/>
      <c r="E55" s="191"/>
      <c r="F55" s="194"/>
    </row>
    <row r="56" spans="1:6" ht="15" customHeight="1">
      <c r="A56" s="78" t="s">
        <v>360</v>
      </c>
      <c r="B56" s="187"/>
      <c r="C56" s="193"/>
      <c r="D56" s="190"/>
      <c r="E56" s="193"/>
      <c r="F56" s="190"/>
    </row>
    <row r="57" spans="1:6" ht="16.5" customHeight="1">
      <c r="A57" s="79" t="s">
        <v>361</v>
      </c>
      <c r="B57" s="185">
        <v>190</v>
      </c>
      <c r="C57" s="191"/>
      <c r="D57" s="194"/>
      <c r="E57" s="191"/>
      <c r="F57" s="194"/>
    </row>
    <row r="58" spans="1:6" ht="15.75" customHeight="1">
      <c r="A58" s="77" t="s">
        <v>362</v>
      </c>
      <c r="B58" s="186"/>
      <c r="C58" s="192"/>
      <c r="D58" s="189"/>
      <c r="E58" s="192"/>
      <c r="F58" s="189"/>
    </row>
    <row r="59" spans="1:6" ht="24" hidden="1" customHeight="1">
      <c r="A59" s="77" t="s">
        <v>363</v>
      </c>
      <c r="B59" s="186"/>
      <c r="C59" s="192"/>
      <c r="D59" s="189"/>
      <c r="E59" s="192"/>
      <c r="F59" s="189"/>
    </row>
    <row r="60" spans="1:6" ht="24" hidden="1" customHeight="1">
      <c r="A60" s="78" t="s">
        <v>364</v>
      </c>
      <c r="B60" s="187"/>
      <c r="C60" s="193"/>
      <c r="D60" s="190"/>
      <c r="E60" s="193"/>
      <c r="F60" s="190"/>
    </row>
    <row r="61" spans="1:6" ht="15" customHeight="1">
      <c r="A61" s="79" t="s">
        <v>365</v>
      </c>
      <c r="B61" s="185">
        <v>200</v>
      </c>
      <c r="C61" s="191"/>
      <c r="D61" s="194"/>
      <c r="E61" s="191"/>
      <c r="F61" s="194"/>
    </row>
    <row r="62" spans="1:6" ht="16.5" customHeight="1">
      <c r="A62" s="78" t="s">
        <v>366</v>
      </c>
      <c r="B62" s="187"/>
      <c r="C62" s="193"/>
      <c r="D62" s="190"/>
      <c r="E62" s="193"/>
      <c r="F62" s="190"/>
    </row>
    <row r="63" spans="1:6" ht="15.75" customHeight="1">
      <c r="A63" s="79" t="s">
        <v>367</v>
      </c>
      <c r="B63" s="185">
        <v>210</v>
      </c>
      <c r="C63" s="191"/>
      <c r="D63" s="194"/>
      <c r="E63" s="191"/>
      <c r="F63" s="194"/>
    </row>
    <row r="64" spans="1:6" ht="15" customHeight="1">
      <c r="A64" s="78" t="s">
        <v>368</v>
      </c>
      <c r="B64" s="187"/>
      <c r="C64" s="193"/>
      <c r="D64" s="190"/>
      <c r="E64" s="193"/>
      <c r="F64" s="190"/>
    </row>
    <row r="65" spans="1:8" ht="16.5" customHeight="1">
      <c r="A65" s="79" t="s">
        <v>369</v>
      </c>
      <c r="B65" s="185">
        <v>220</v>
      </c>
      <c r="C65" s="200">
        <v>877876</v>
      </c>
      <c r="D65" s="200"/>
      <c r="E65" s="200">
        <v>478133</v>
      </c>
      <c r="F65" s="200"/>
    </row>
    <row r="66" spans="1:8" ht="12.75" customHeight="1">
      <c r="A66" s="77" t="s">
        <v>370</v>
      </c>
      <c r="B66" s="186"/>
      <c r="C66" s="201"/>
      <c r="D66" s="201"/>
      <c r="E66" s="201"/>
      <c r="F66" s="201"/>
    </row>
    <row r="67" spans="1:8" ht="15.75" customHeight="1">
      <c r="A67" s="77" t="s">
        <v>371</v>
      </c>
      <c r="B67" s="186"/>
      <c r="C67" s="201"/>
      <c r="D67" s="201"/>
      <c r="E67" s="201"/>
      <c r="F67" s="201"/>
    </row>
    <row r="68" spans="1:8" ht="16.5" customHeight="1">
      <c r="A68" s="78" t="s">
        <v>372</v>
      </c>
      <c r="B68" s="187"/>
      <c r="C68" s="202"/>
      <c r="D68" s="202"/>
      <c r="E68" s="202"/>
      <c r="F68" s="202"/>
    </row>
    <row r="69" spans="1:8" ht="17.25" customHeight="1">
      <c r="A69" s="79" t="s">
        <v>373</v>
      </c>
      <c r="B69" s="185">
        <v>230</v>
      </c>
      <c r="C69" s="194"/>
      <c r="D69" s="194"/>
      <c r="E69" s="194"/>
      <c r="F69" s="194"/>
    </row>
    <row r="70" spans="1:8" ht="16.5" customHeight="1">
      <c r="A70" s="78" t="s">
        <v>374</v>
      </c>
      <c r="B70" s="187"/>
      <c r="C70" s="190"/>
      <c r="D70" s="190"/>
      <c r="E70" s="190"/>
      <c r="F70" s="190"/>
    </row>
    <row r="71" spans="1:8" ht="18" customHeight="1">
      <c r="A71" s="79" t="s">
        <v>375</v>
      </c>
      <c r="B71" s="185">
        <v>240</v>
      </c>
      <c r="C71" s="200">
        <v>877876</v>
      </c>
      <c r="D71" s="200"/>
      <c r="E71" s="200">
        <v>478133</v>
      </c>
      <c r="F71" s="200"/>
      <c r="H71" t="s">
        <v>248</v>
      </c>
    </row>
    <row r="72" spans="1:8" ht="13.5" customHeight="1">
      <c r="A72" s="77" t="s">
        <v>376</v>
      </c>
      <c r="B72" s="186"/>
      <c r="C72" s="201"/>
      <c r="D72" s="201"/>
      <c r="E72" s="201"/>
      <c r="F72" s="201"/>
    </row>
    <row r="73" spans="1:8" ht="14.25" customHeight="1">
      <c r="A73" s="77" t="s">
        <v>377</v>
      </c>
      <c r="B73" s="186"/>
      <c r="C73" s="201"/>
      <c r="D73" s="201"/>
      <c r="E73" s="201"/>
      <c r="F73" s="201"/>
    </row>
    <row r="74" spans="1:8" ht="11.25" customHeight="1">
      <c r="A74" s="78" t="s">
        <v>378</v>
      </c>
      <c r="B74" s="187"/>
      <c r="C74" s="202"/>
      <c r="D74" s="202"/>
      <c r="E74" s="202"/>
      <c r="F74" s="202"/>
    </row>
    <row r="75" spans="1:8">
      <c r="A75" s="77" t="s">
        <v>379</v>
      </c>
      <c r="B75" s="203">
        <v>250</v>
      </c>
      <c r="C75" s="203"/>
      <c r="D75" s="207">
        <v>175575</v>
      </c>
      <c r="E75" s="203"/>
      <c r="F75" s="207">
        <v>100630</v>
      </c>
    </row>
    <row r="76" spans="1:8">
      <c r="A76" s="77" t="s">
        <v>380</v>
      </c>
      <c r="B76" s="204"/>
      <c r="C76" s="204"/>
      <c r="D76" s="208"/>
      <c r="E76" s="204"/>
      <c r="F76" s="208"/>
    </row>
    <row r="77" spans="1:8" hidden="1">
      <c r="A77" s="77" t="s">
        <v>381</v>
      </c>
      <c r="B77" s="203">
        <v>260</v>
      </c>
      <c r="C77" s="209"/>
      <c r="D77" s="207"/>
      <c r="E77" s="209"/>
      <c r="F77" s="211"/>
    </row>
    <row r="78" spans="1:8" ht="22.5" customHeight="1">
      <c r="A78" s="77" t="s">
        <v>382</v>
      </c>
      <c r="B78" s="204"/>
      <c r="C78" s="210"/>
      <c r="D78" s="208"/>
      <c r="E78" s="210"/>
      <c r="F78" s="212"/>
    </row>
    <row r="79" spans="1:8" ht="25.5" customHeight="1">
      <c r="A79" s="77" t="s">
        <v>383</v>
      </c>
      <c r="B79" s="203">
        <v>270</v>
      </c>
      <c r="C79" s="205">
        <v>702301</v>
      </c>
      <c r="D79" s="205"/>
      <c r="E79" s="205">
        <v>377503</v>
      </c>
      <c r="F79" s="205"/>
    </row>
    <row r="80" spans="1:8" ht="25.5">
      <c r="A80" s="77" t="s">
        <v>384</v>
      </c>
      <c r="B80" s="204"/>
      <c r="C80" s="206"/>
      <c r="D80" s="206"/>
      <c r="E80" s="206"/>
      <c r="F80" s="206"/>
    </row>
  </sheetData>
  <mergeCells count="143">
    <mergeCell ref="B79:B80"/>
    <mergeCell ref="C79:C80"/>
    <mergeCell ref="D79:D80"/>
    <mergeCell ref="E79:E80"/>
    <mergeCell ref="F79:F80"/>
    <mergeCell ref="B75:B76"/>
    <mergeCell ref="C75:C76"/>
    <mergeCell ref="D75:D76"/>
    <mergeCell ref="E75:E76"/>
    <mergeCell ref="F75:F76"/>
    <mergeCell ref="B77:B78"/>
    <mergeCell ref="C77:C78"/>
    <mergeCell ref="D77:D78"/>
    <mergeCell ref="E77:E78"/>
    <mergeCell ref="F77:F78"/>
    <mergeCell ref="B71:B74"/>
    <mergeCell ref="C71:C74"/>
    <mergeCell ref="D71:D74"/>
    <mergeCell ref="E71:E74"/>
    <mergeCell ref="F71:F74"/>
    <mergeCell ref="B65:B68"/>
    <mergeCell ref="C65:C68"/>
    <mergeCell ref="D65:D68"/>
    <mergeCell ref="E65:E68"/>
    <mergeCell ref="F65:F68"/>
    <mergeCell ref="B69:B70"/>
    <mergeCell ref="C69:C70"/>
    <mergeCell ref="D69:D70"/>
    <mergeCell ref="E69:E70"/>
    <mergeCell ref="F69:F70"/>
    <mergeCell ref="B61:B62"/>
    <mergeCell ref="C61:C62"/>
    <mergeCell ref="D61:D62"/>
    <mergeCell ref="E61:E62"/>
    <mergeCell ref="F61:F62"/>
    <mergeCell ref="B63:B64"/>
    <mergeCell ref="C63:C64"/>
    <mergeCell ref="D63:D64"/>
    <mergeCell ref="E63:E64"/>
    <mergeCell ref="F63:F64"/>
    <mergeCell ref="B55:B56"/>
    <mergeCell ref="C55:C56"/>
    <mergeCell ref="D55:D56"/>
    <mergeCell ref="E55:E56"/>
    <mergeCell ref="F55:F56"/>
    <mergeCell ref="B57:B60"/>
    <mergeCell ref="C57:C60"/>
    <mergeCell ref="D57:D60"/>
    <mergeCell ref="E57:E60"/>
    <mergeCell ref="F57:F60"/>
    <mergeCell ref="B49:B50"/>
    <mergeCell ref="C49:C50"/>
    <mergeCell ref="D49:D50"/>
    <mergeCell ref="E49:E50"/>
    <mergeCell ref="F49:F50"/>
    <mergeCell ref="B51:B54"/>
    <mergeCell ref="C51:C54"/>
    <mergeCell ref="D51:D54"/>
    <mergeCell ref="E51:E54"/>
    <mergeCell ref="F51:F54"/>
    <mergeCell ref="B45:B46"/>
    <mergeCell ref="C45:C46"/>
    <mergeCell ref="D45:D46"/>
    <mergeCell ref="E45:E46"/>
    <mergeCell ref="F45:F46"/>
    <mergeCell ref="B47:B48"/>
    <mergeCell ref="C47:C48"/>
    <mergeCell ref="D47:D48"/>
    <mergeCell ref="E47:E48"/>
    <mergeCell ref="F47:F48"/>
    <mergeCell ref="B41:B42"/>
    <mergeCell ref="C41:C42"/>
    <mergeCell ref="D41:D42"/>
    <mergeCell ref="E41:E42"/>
    <mergeCell ref="F41:F42"/>
    <mergeCell ref="B43:B44"/>
    <mergeCell ref="C43:C44"/>
    <mergeCell ref="D43:D44"/>
    <mergeCell ref="E43:E44"/>
    <mergeCell ref="F43:F44"/>
    <mergeCell ref="B34:B36"/>
    <mergeCell ref="C34:C36"/>
    <mergeCell ref="D34:D36"/>
    <mergeCell ref="E34:E36"/>
    <mergeCell ref="F34:F36"/>
    <mergeCell ref="B37:B40"/>
    <mergeCell ref="C37:C40"/>
    <mergeCell ref="D37:D40"/>
    <mergeCell ref="E37:E40"/>
    <mergeCell ref="F37:F40"/>
    <mergeCell ref="B29:B31"/>
    <mergeCell ref="C29:C31"/>
    <mergeCell ref="D29:D31"/>
    <mergeCell ref="E29:E31"/>
    <mergeCell ref="F29:F31"/>
    <mergeCell ref="B32:B33"/>
    <mergeCell ref="C32:C33"/>
    <mergeCell ref="D32:D33"/>
    <mergeCell ref="E32:E33"/>
    <mergeCell ref="F32:F33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F27:F28"/>
    <mergeCell ref="B20:B22"/>
    <mergeCell ref="C20:C22"/>
    <mergeCell ref="D20:D22"/>
    <mergeCell ref="E20:E22"/>
    <mergeCell ref="F20:F22"/>
    <mergeCell ref="B23:B24"/>
    <mergeCell ref="C23:C24"/>
    <mergeCell ref="D23:D24"/>
    <mergeCell ref="E23:E24"/>
    <mergeCell ref="F23:F24"/>
    <mergeCell ref="B13:B15"/>
    <mergeCell ref="C13:C15"/>
    <mergeCell ref="D13:D15"/>
    <mergeCell ref="E13:E15"/>
    <mergeCell ref="F13:F15"/>
    <mergeCell ref="B16:B19"/>
    <mergeCell ref="C16:C19"/>
    <mergeCell ref="D16:D19"/>
    <mergeCell ref="E16:E19"/>
    <mergeCell ref="F16:F19"/>
    <mergeCell ref="A1:A8"/>
    <mergeCell ref="B1:B8"/>
    <mergeCell ref="C1:D4"/>
    <mergeCell ref="E1:F4"/>
    <mergeCell ref="C5:C8"/>
    <mergeCell ref="D5:D8"/>
    <mergeCell ref="E5:E8"/>
    <mergeCell ref="F5:F8"/>
    <mergeCell ref="B10:B12"/>
    <mergeCell ref="C10:C12"/>
    <mergeCell ref="D10:D12"/>
    <mergeCell ref="E10:E12"/>
    <mergeCell ref="F10:F12"/>
  </mergeCells>
  <pageMargins left="0.11811023622047245" right="0.11811023622047245" top="0.55118110236220474" bottom="0.55118110236220474" header="0.31496062992125984" footer="0.31496062992125984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8"/>
  <sheetViews>
    <sheetView topLeftCell="A30" workbookViewId="0">
      <selection activeCell="J49" sqref="J49"/>
    </sheetView>
  </sheetViews>
  <sheetFormatPr defaultRowHeight="12.75"/>
  <cols>
    <col min="1" max="1" width="48.28515625" customWidth="1"/>
    <col min="2" max="2" width="12.28515625" customWidth="1"/>
    <col min="3" max="3" width="11.5703125" customWidth="1"/>
    <col min="4" max="4" width="10" customWidth="1"/>
    <col min="5" max="5" width="13" customWidth="1"/>
    <col min="6" max="6" width="12.42578125" customWidth="1"/>
  </cols>
  <sheetData>
    <row r="1" spans="1:9" ht="7.5" hidden="1" customHeight="1">
      <c r="A1" s="81"/>
      <c r="B1" s="81"/>
      <c r="C1" s="81"/>
      <c r="D1" s="81"/>
      <c r="E1" s="81"/>
      <c r="F1" s="81"/>
    </row>
    <row r="2" spans="1:9">
      <c r="A2" s="217" t="s">
        <v>385</v>
      </c>
      <c r="B2" s="217"/>
      <c r="C2" s="217"/>
      <c r="D2" s="217"/>
      <c r="E2" s="217"/>
      <c r="F2" s="217"/>
    </row>
    <row r="3" spans="1:9">
      <c r="A3" s="218" t="s">
        <v>386</v>
      </c>
      <c r="B3" s="218"/>
      <c r="C3" s="218"/>
      <c r="D3" s="218"/>
      <c r="E3" s="218"/>
      <c r="F3" s="218"/>
    </row>
    <row r="4" spans="1:9" ht="7.5" hidden="1" customHeight="1">
      <c r="A4" s="82" t="s">
        <v>221</v>
      </c>
      <c r="B4" s="82" t="s">
        <v>221</v>
      </c>
      <c r="C4" s="82" t="s">
        <v>221</v>
      </c>
      <c r="D4" s="82" t="s">
        <v>221</v>
      </c>
      <c r="E4" s="82" t="s">
        <v>221</v>
      </c>
      <c r="F4" s="82" t="s">
        <v>221</v>
      </c>
    </row>
    <row r="5" spans="1:9">
      <c r="A5" s="180" t="s">
        <v>310</v>
      </c>
      <c r="B5" s="180" t="s">
        <v>387</v>
      </c>
      <c r="C5" s="167" t="s">
        <v>452</v>
      </c>
      <c r="D5" s="168"/>
      <c r="E5" s="167" t="s">
        <v>453</v>
      </c>
      <c r="F5" s="168"/>
    </row>
    <row r="6" spans="1:9">
      <c r="A6" s="181"/>
      <c r="B6" s="181"/>
      <c r="C6" s="183"/>
      <c r="D6" s="184"/>
      <c r="E6" s="183"/>
      <c r="F6" s="184"/>
    </row>
    <row r="7" spans="1:9">
      <c r="A7" s="181"/>
      <c r="B7" s="181"/>
      <c r="C7" s="183"/>
      <c r="D7" s="184"/>
      <c r="E7" s="183"/>
      <c r="F7" s="184"/>
    </row>
    <row r="8" spans="1:9" ht="17.25" customHeight="1">
      <c r="A8" s="182"/>
      <c r="B8" s="182"/>
      <c r="C8" s="169"/>
      <c r="D8" s="170"/>
      <c r="E8" s="169"/>
      <c r="F8" s="170"/>
    </row>
    <row r="9" spans="1:9" ht="15" customHeight="1">
      <c r="A9" s="83" t="s">
        <v>388</v>
      </c>
      <c r="B9" s="203">
        <v>280</v>
      </c>
      <c r="C9" s="213">
        <v>100630</v>
      </c>
      <c r="D9" s="214"/>
      <c r="E9" s="213">
        <v>250042.9</v>
      </c>
      <c r="F9" s="214"/>
    </row>
    <row r="10" spans="1:9" ht="12" customHeight="1">
      <c r="A10" s="84" t="s">
        <v>389</v>
      </c>
      <c r="B10" s="204"/>
      <c r="C10" s="215"/>
      <c r="D10" s="216"/>
      <c r="E10" s="215"/>
      <c r="F10" s="216"/>
    </row>
    <row r="11" spans="1:9" ht="13.5" customHeight="1">
      <c r="A11" s="83" t="s">
        <v>390</v>
      </c>
      <c r="B11" s="203">
        <v>290</v>
      </c>
      <c r="C11" s="213">
        <v>157562.29999999999</v>
      </c>
      <c r="D11" s="214"/>
      <c r="E11" s="213">
        <v>151312.70000000001</v>
      </c>
      <c r="F11" s="214"/>
    </row>
    <row r="12" spans="1:9" ht="12.75" customHeight="1">
      <c r="A12" s="84" t="s">
        <v>391</v>
      </c>
      <c r="B12" s="204"/>
      <c r="C12" s="215"/>
      <c r="D12" s="216"/>
      <c r="E12" s="215"/>
      <c r="F12" s="216"/>
    </row>
    <row r="13" spans="1:9" ht="23.25" customHeight="1">
      <c r="A13" s="83" t="s">
        <v>392</v>
      </c>
      <c r="B13" s="203">
        <v>291</v>
      </c>
      <c r="C13" s="213">
        <v>1312</v>
      </c>
      <c r="D13" s="214"/>
      <c r="E13" s="213">
        <v>838.6</v>
      </c>
      <c r="F13" s="214"/>
    </row>
    <row r="14" spans="1:9" ht="24" customHeight="1">
      <c r="A14" s="84" t="s">
        <v>393</v>
      </c>
      <c r="B14" s="204"/>
      <c r="C14" s="215"/>
      <c r="D14" s="216"/>
      <c r="E14" s="215"/>
      <c r="F14" s="216"/>
    </row>
    <row r="15" spans="1:9" ht="21.75" customHeight="1">
      <c r="A15" s="85" t="s">
        <v>394</v>
      </c>
      <c r="B15" s="203">
        <v>300</v>
      </c>
      <c r="C15" s="213"/>
      <c r="D15" s="214"/>
      <c r="E15" s="213"/>
      <c r="F15" s="214"/>
    </row>
    <row r="16" spans="1:9" ht="21.75" customHeight="1">
      <c r="A16" s="84" t="s">
        <v>395</v>
      </c>
      <c r="B16" s="204"/>
      <c r="C16" s="215"/>
      <c r="D16" s="216"/>
      <c r="E16" s="215"/>
      <c r="F16" s="216"/>
      <c r="I16" t="s">
        <v>248</v>
      </c>
    </row>
    <row r="17" spans="1:6" ht="13.5" customHeight="1">
      <c r="A17" s="85" t="s">
        <v>396</v>
      </c>
      <c r="B17" s="203">
        <v>310</v>
      </c>
      <c r="C17" s="213">
        <v>453868</v>
      </c>
      <c r="D17" s="214"/>
      <c r="E17" s="213">
        <v>342843</v>
      </c>
      <c r="F17" s="214"/>
    </row>
    <row r="18" spans="1:6" ht="14.25" customHeight="1">
      <c r="A18" s="84" t="s">
        <v>397</v>
      </c>
      <c r="B18" s="204"/>
      <c r="C18" s="215"/>
      <c r="D18" s="216"/>
      <c r="E18" s="215"/>
      <c r="F18" s="216"/>
    </row>
    <row r="19" spans="1:6" ht="14.25" customHeight="1">
      <c r="A19" s="85" t="s">
        <v>398</v>
      </c>
      <c r="B19" s="203">
        <v>320</v>
      </c>
      <c r="C19" s="213"/>
      <c r="D19" s="214"/>
      <c r="E19" s="213"/>
      <c r="F19" s="214"/>
    </row>
    <row r="20" spans="1:6" ht="12" customHeight="1">
      <c r="A20" s="84" t="s">
        <v>399</v>
      </c>
      <c r="B20" s="204"/>
      <c r="C20" s="215"/>
      <c r="D20" s="216"/>
      <c r="E20" s="215"/>
      <c r="F20" s="216"/>
    </row>
    <row r="21" spans="1:6" ht="14.25" customHeight="1">
      <c r="A21" s="83" t="s">
        <v>400</v>
      </c>
      <c r="B21" s="203">
        <v>330</v>
      </c>
      <c r="C21" s="213"/>
      <c r="D21" s="214"/>
      <c r="E21" s="213"/>
      <c r="F21" s="214"/>
    </row>
    <row r="22" spans="1:6" ht="12" customHeight="1">
      <c r="A22" s="84" t="s">
        <v>401</v>
      </c>
      <c r="B22" s="204"/>
      <c r="C22" s="215"/>
      <c r="D22" s="216"/>
      <c r="E22" s="215"/>
      <c r="F22" s="216"/>
    </row>
    <row r="23" spans="1:6" ht="12.75" customHeight="1">
      <c r="A23" s="83" t="s">
        <v>402</v>
      </c>
      <c r="B23" s="203">
        <v>340</v>
      </c>
      <c r="C23" s="213">
        <v>9360</v>
      </c>
      <c r="D23" s="214"/>
      <c r="E23" s="213">
        <v>100000</v>
      </c>
      <c r="F23" s="214"/>
    </row>
    <row r="24" spans="1:6" ht="12" customHeight="1">
      <c r="A24" s="84" t="s">
        <v>403</v>
      </c>
      <c r="B24" s="204"/>
      <c r="C24" s="215"/>
      <c r="D24" s="216"/>
      <c r="E24" s="215"/>
      <c r="F24" s="216"/>
    </row>
    <row r="25" spans="1:6" ht="15" customHeight="1">
      <c r="A25" s="83" t="s">
        <v>404</v>
      </c>
      <c r="B25" s="203">
        <v>350</v>
      </c>
      <c r="C25" s="213">
        <v>108012.5</v>
      </c>
      <c r="D25" s="214"/>
      <c r="E25" s="213">
        <v>156703.6</v>
      </c>
      <c r="F25" s="214"/>
    </row>
    <row r="26" spans="1:6" ht="9.75" customHeight="1">
      <c r="A26" s="84" t="s">
        <v>405</v>
      </c>
      <c r="B26" s="204"/>
      <c r="C26" s="215"/>
      <c r="D26" s="216"/>
      <c r="E26" s="215"/>
      <c r="F26" s="216"/>
    </row>
    <row r="27" spans="1:6" ht="14.25" customHeight="1">
      <c r="A27" s="83" t="s">
        <v>406</v>
      </c>
      <c r="B27" s="203">
        <v>360</v>
      </c>
      <c r="C27" s="213">
        <v>214318.2</v>
      </c>
      <c r="D27" s="214"/>
      <c r="E27" s="213">
        <v>200000</v>
      </c>
      <c r="F27" s="214"/>
    </row>
    <row r="28" spans="1:6" ht="12.75" customHeight="1">
      <c r="A28" s="84" t="s">
        <v>407</v>
      </c>
      <c r="B28" s="204"/>
      <c r="C28" s="215"/>
      <c r="D28" s="216"/>
      <c r="E28" s="215"/>
      <c r="F28" s="216"/>
    </row>
    <row r="29" spans="1:6" ht="12" customHeight="1">
      <c r="A29" s="83" t="s">
        <v>408</v>
      </c>
      <c r="B29" s="203">
        <v>370</v>
      </c>
      <c r="C29" s="213"/>
      <c r="D29" s="214"/>
      <c r="E29" s="213"/>
      <c r="F29" s="214"/>
    </row>
    <row r="30" spans="1:6" ht="12.75" customHeight="1">
      <c r="A30" s="84" t="s">
        <v>409</v>
      </c>
      <c r="B30" s="204"/>
      <c r="C30" s="215"/>
      <c r="D30" s="216"/>
      <c r="E30" s="215"/>
      <c r="F30" s="216"/>
    </row>
    <row r="31" spans="1:6" ht="12" customHeight="1">
      <c r="A31" s="83" t="s">
        <v>410</v>
      </c>
      <c r="B31" s="203">
        <v>380</v>
      </c>
      <c r="C31" s="213"/>
      <c r="D31" s="214"/>
      <c r="E31" s="213"/>
      <c r="F31" s="214"/>
    </row>
    <row r="32" spans="1:6" ht="12.75" customHeight="1">
      <c r="A32" s="84" t="s">
        <v>411</v>
      </c>
      <c r="B32" s="204"/>
      <c r="C32" s="215"/>
      <c r="D32" s="216"/>
      <c r="E32" s="215"/>
      <c r="F32" s="216"/>
    </row>
    <row r="33" spans="1:9" ht="12.75" customHeight="1">
      <c r="A33" s="83" t="s">
        <v>412</v>
      </c>
      <c r="B33" s="203">
        <v>390</v>
      </c>
      <c r="C33" s="213"/>
      <c r="D33" s="214"/>
      <c r="E33" s="213"/>
      <c r="F33" s="214"/>
    </row>
    <row r="34" spans="1:9" ht="10.5" customHeight="1">
      <c r="A34" s="84" t="s">
        <v>413</v>
      </c>
      <c r="B34" s="204"/>
      <c r="C34" s="215"/>
      <c r="D34" s="216"/>
      <c r="E34" s="215"/>
      <c r="F34" s="216"/>
    </row>
    <row r="35" spans="1:9" ht="12.75" customHeight="1">
      <c r="A35" s="83" t="s">
        <v>414</v>
      </c>
      <c r="B35" s="203">
        <v>400</v>
      </c>
      <c r="C35" s="213"/>
      <c r="D35" s="214"/>
      <c r="E35" s="213"/>
      <c r="F35" s="214"/>
    </row>
    <row r="36" spans="1:9" ht="12.75" customHeight="1">
      <c r="A36" s="84" t="s">
        <v>415</v>
      </c>
      <c r="B36" s="204"/>
      <c r="C36" s="215"/>
      <c r="D36" s="216"/>
      <c r="E36" s="215"/>
      <c r="F36" s="216"/>
    </row>
    <row r="37" spans="1:9" ht="15.75" customHeight="1">
      <c r="A37" s="83" t="s">
        <v>416</v>
      </c>
      <c r="B37" s="203">
        <v>410</v>
      </c>
      <c r="C37" s="213"/>
      <c r="D37" s="214"/>
      <c r="E37" s="213"/>
      <c r="F37" s="214"/>
    </row>
    <row r="38" spans="1:9" ht="21" customHeight="1">
      <c r="A38" s="84" t="s">
        <v>417</v>
      </c>
      <c r="B38" s="204"/>
      <c r="C38" s="215"/>
      <c r="D38" s="216"/>
      <c r="E38" s="215"/>
      <c r="F38" s="216"/>
      <c r="I38" t="s">
        <v>248</v>
      </c>
    </row>
    <row r="39" spans="1:9" ht="24" customHeight="1">
      <c r="A39" s="83" t="s">
        <v>418</v>
      </c>
      <c r="B39" s="203">
        <v>420</v>
      </c>
      <c r="C39" s="213"/>
      <c r="D39" s="214"/>
      <c r="E39" s="213"/>
      <c r="F39" s="214"/>
    </row>
    <row r="40" spans="1:9" ht="21" customHeight="1">
      <c r="A40" s="84" t="s">
        <v>419</v>
      </c>
      <c r="B40" s="204"/>
      <c r="C40" s="215"/>
      <c r="D40" s="216"/>
      <c r="E40" s="215"/>
      <c r="F40" s="216"/>
    </row>
    <row r="41" spans="1:9" ht="15.75" customHeight="1">
      <c r="A41" s="83" t="s">
        <v>420</v>
      </c>
      <c r="B41" s="203">
        <v>430</v>
      </c>
      <c r="C41" s="213"/>
      <c r="D41" s="214"/>
      <c r="E41" s="213"/>
      <c r="F41" s="214"/>
    </row>
    <row r="42" spans="1:9" ht="14.25" customHeight="1">
      <c r="A42" s="84" t="s">
        <v>421</v>
      </c>
      <c r="B42" s="204"/>
      <c r="C42" s="215"/>
      <c r="D42" s="216"/>
      <c r="E42" s="215"/>
      <c r="F42" s="216"/>
    </row>
    <row r="43" spans="1:9" ht="13.5" customHeight="1">
      <c r="A43" s="83" t="s">
        <v>422</v>
      </c>
      <c r="B43" s="203">
        <v>440</v>
      </c>
      <c r="C43" s="213">
        <v>157922.4</v>
      </c>
      <c r="D43" s="214"/>
      <c r="E43" s="213">
        <v>103000</v>
      </c>
      <c r="F43" s="214"/>
    </row>
    <row r="44" spans="1:9" ht="12.75" customHeight="1">
      <c r="A44" s="84" t="s">
        <v>423</v>
      </c>
      <c r="B44" s="204"/>
      <c r="C44" s="215"/>
      <c r="D44" s="216"/>
      <c r="E44" s="215"/>
      <c r="F44" s="216"/>
    </row>
    <row r="45" spans="1:9" ht="15" customHeight="1">
      <c r="A45" s="83" t="s">
        <v>424</v>
      </c>
      <c r="B45" s="203">
        <v>450</v>
      </c>
      <c r="C45" s="213"/>
      <c r="D45" s="214"/>
      <c r="E45" s="213"/>
      <c r="F45" s="214"/>
    </row>
    <row r="46" spans="1:9" ht="12" customHeight="1">
      <c r="A46" s="84" t="s">
        <v>425</v>
      </c>
      <c r="B46" s="204"/>
      <c r="C46" s="215"/>
      <c r="D46" s="216"/>
      <c r="E46" s="215"/>
      <c r="F46" s="216"/>
    </row>
    <row r="47" spans="1:9" ht="14.25" customHeight="1">
      <c r="A47" s="83" t="s">
        <v>426</v>
      </c>
      <c r="B47" s="203">
        <v>460</v>
      </c>
      <c r="C47" s="213"/>
      <c r="D47" s="214"/>
      <c r="E47" s="213"/>
      <c r="F47" s="214"/>
    </row>
    <row r="48" spans="1:9" ht="12.75" customHeight="1">
      <c r="A48" s="84" t="s">
        <v>427</v>
      </c>
      <c r="B48" s="204"/>
      <c r="C48" s="215"/>
      <c r="D48" s="216"/>
      <c r="E48" s="215"/>
      <c r="F48" s="216"/>
    </row>
    <row r="49" spans="1:6" ht="21" customHeight="1">
      <c r="A49" s="83" t="s">
        <v>428</v>
      </c>
      <c r="B49" s="203">
        <v>470</v>
      </c>
      <c r="C49" s="213"/>
      <c r="D49" s="214"/>
      <c r="E49" s="213"/>
      <c r="F49" s="214"/>
    </row>
    <row r="50" spans="1:6" ht="14.25" customHeight="1">
      <c r="A50" s="84" t="s">
        <v>429</v>
      </c>
      <c r="B50" s="204"/>
      <c r="C50" s="215"/>
      <c r="D50" s="216"/>
      <c r="E50" s="215"/>
      <c r="F50" s="216"/>
    </row>
    <row r="51" spans="1:6" ht="27" customHeight="1">
      <c r="A51" s="83" t="s">
        <v>430</v>
      </c>
      <c r="B51" s="203">
        <v>480</v>
      </c>
      <c r="C51" s="213">
        <v>1201673.3999999999</v>
      </c>
      <c r="D51" s="214"/>
      <c r="E51" s="213">
        <v>1303902.2</v>
      </c>
      <c r="F51" s="214"/>
    </row>
    <row r="52" spans="1:6" ht="23.25" customHeight="1">
      <c r="A52" s="84" t="s">
        <v>431</v>
      </c>
      <c r="B52" s="204"/>
      <c r="C52" s="215"/>
      <c r="D52" s="216"/>
      <c r="E52" s="215"/>
      <c r="F52" s="216"/>
    </row>
    <row r="53" spans="1:6">
      <c r="A53" s="67"/>
      <c r="B53" s="67"/>
      <c r="C53" s="67"/>
      <c r="D53" s="67"/>
      <c r="E53" s="67"/>
      <c r="F53" s="67"/>
    </row>
    <row r="54" spans="1:6">
      <c r="A54" s="80" t="s">
        <v>432</v>
      </c>
      <c r="B54" s="67"/>
      <c r="C54" s="67"/>
      <c r="D54" s="88"/>
      <c r="E54" s="88"/>
      <c r="F54" s="67"/>
    </row>
    <row r="55" spans="1:6">
      <c r="A55" s="140" t="s">
        <v>466</v>
      </c>
      <c r="B55" s="219"/>
      <c r="C55" s="219"/>
      <c r="D55" s="219"/>
      <c r="E55" s="67"/>
      <c r="F55" s="67"/>
    </row>
    <row r="56" spans="1:6">
      <c r="A56" s="67"/>
      <c r="B56" s="67"/>
      <c r="C56" s="67"/>
      <c r="D56" s="88"/>
      <c r="E56" s="67"/>
      <c r="F56" s="67"/>
    </row>
    <row r="57" spans="1:6">
      <c r="A57" s="80" t="s">
        <v>433</v>
      </c>
      <c r="B57" s="67"/>
      <c r="C57" s="67"/>
      <c r="D57" s="67"/>
      <c r="E57" s="67"/>
      <c r="F57" s="67"/>
    </row>
    <row r="58" spans="1:6">
      <c r="A58" s="110" t="s">
        <v>454</v>
      </c>
      <c r="B58" s="219"/>
      <c r="C58" s="219"/>
      <c r="D58" s="219"/>
      <c r="E58" s="67"/>
      <c r="F58" s="67"/>
    </row>
  </sheetData>
  <mergeCells count="74">
    <mergeCell ref="B51:B52"/>
    <mergeCell ref="C51:D52"/>
    <mergeCell ref="E51:F52"/>
    <mergeCell ref="B55:D55"/>
    <mergeCell ref="B58:D58"/>
    <mergeCell ref="B47:B48"/>
    <mergeCell ref="C47:D48"/>
    <mergeCell ref="E47:F48"/>
    <mergeCell ref="B49:B50"/>
    <mergeCell ref="C49:D50"/>
    <mergeCell ref="E49:F50"/>
    <mergeCell ref="B43:B44"/>
    <mergeCell ref="C43:D44"/>
    <mergeCell ref="E43:F44"/>
    <mergeCell ref="B45:B46"/>
    <mergeCell ref="C45:D46"/>
    <mergeCell ref="E45:F46"/>
    <mergeCell ref="B39:B40"/>
    <mergeCell ref="C39:D40"/>
    <mergeCell ref="E39:F40"/>
    <mergeCell ref="B41:B42"/>
    <mergeCell ref="C41:D42"/>
    <mergeCell ref="E41:F42"/>
    <mergeCell ref="B35:B36"/>
    <mergeCell ref="C35:D36"/>
    <mergeCell ref="E35:F36"/>
    <mergeCell ref="B37:B38"/>
    <mergeCell ref="C37:D38"/>
    <mergeCell ref="E37:F38"/>
    <mergeCell ref="B31:B32"/>
    <mergeCell ref="C31:D32"/>
    <mergeCell ref="E31:F32"/>
    <mergeCell ref="B33:B34"/>
    <mergeCell ref="C33:D34"/>
    <mergeCell ref="E33:F34"/>
    <mergeCell ref="B27:B28"/>
    <mergeCell ref="C27:D28"/>
    <mergeCell ref="E27:F28"/>
    <mergeCell ref="B29:B30"/>
    <mergeCell ref="C29:D30"/>
    <mergeCell ref="E29:F30"/>
    <mergeCell ref="B23:B24"/>
    <mergeCell ref="C23:D24"/>
    <mergeCell ref="E23:F24"/>
    <mergeCell ref="B25:B26"/>
    <mergeCell ref="C25:D26"/>
    <mergeCell ref="E25:F26"/>
    <mergeCell ref="B19:B20"/>
    <mergeCell ref="C19:D20"/>
    <mergeCell ref="E19:F20"/>
    <mergeCell ref="B21:B22"/>
    <mergeCell ref="C21:D22"/>
    <mergeCell ref="E21:F22"/>
    <mergeCell ref="B15:B16"/>
    <mergeCell ref="C15:D16"/>
    <mergeCell ref="E15:F16"/>
    <mergeCell ref="B17:B18"/>
    <mergeCell ref="C17:D18"/>
    <mergeCell ref="E17:F18"/>
    <mergeCell ref="B11:B12"/>
    <mergeCell ref="C11:D12"/>
    <mergeCell ref="E11:F12"/>
    <mergeCell ref="B13:B14"/>
    <mergeCell ref="C13:D14"/>
    <mergeCell ref="E13:F14"/>
    <mergeCell ref="B9:B10"/>
    <mergeCell ref="C9:D10"/>
    <mergeCell ref="E9:F10"/>
    <mergeCell ref="A2:F2"/>
    <mergeCell ref="A3:F3"/>
    <mergeCell ref="A5:A8"/>
    <mergeCell ref="B5:B8"/>
    <mergeCell ref="C5:D8"/>
    <mergeCell ref="E5:F8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D21"/>
  <sheetViews>
    <sheetView workbookViewId="0">
      <selection activeCell="I21" sqref="I21"/>
    </sheetView>
  </sheetViews>
  <sheetFormatPr defaultRowHeight="12.75"/>
  <cols>
    <col min="1" max="1" width="9.28515625" customWidth="1"/>
    <col min="2" max="2" width="37" customWidth="1"/>
    <col min="3" max="3" width="33.7109375" customWidth="1"/>
  </cols>
  <sheetData>
    <row r="3" spans="1:3" ht="18">
      <c r="A3" s="221" t="s">
        <v>460</v>
      </c>
      <c r="B3" s="221"/>
      <c r="C3" s="221"/>
    </row>
    <row r="4" spans="1:3" ht="22.5" customHeight="1">
      <c r="A4" s="222" t="s">
        <v>436</v>
      </c>
      <c r="B4" s="222"/>
      <c r="C4" s="222"/>
    </row>
    <row r="5" spans="1:3" ht="18.75">
      <c r="A5" s="135"/>
      <c r="B5" s="41"/>
      <c r="C5" s="41"/>
    </row>
    <row r="6" spans="1:3" ht="18.75">
      <c r="A6" s="97"/>
      <c r="B6" s="41"/>
      <c r="C6" s="41"/>
    </row>
    <row r="7" spans="1:3" ht="19.5" thickBot="1">
      <c r="A7" s="97" t="s">
        <v>249</v>
      </c>
      <c r="B7" s="41"/>
      <c r="C7" s="43" t="s">
        <v>250</v>
      </c>
    </row>
    <row r="8" spans="1:3" ht="18.75">
      <c r="A8" s="44" t="s">
        <v>223</v>
      </c>
      <c r="B8" s="45" t="s">
        <v>251</v>
      </c>
      <c r="C8" s="46" t="s">
        <v>247</v>
      </c>
    </row>
    <row r="9" spans="1:3" ht="18.75">
      <c r="A9" s="47">
        <v>1</v>
      </c>
      <c r="B9" s="48" t="s">
        <v>435</v>
      </c>
      <c r="C9" s="49">
        <v>348.2</v>
      </c>
    </row>
    <row r="10" spans="1:3" ht="19.5" thickBot="1">
      <c r="A10" s="111"/>
      <c r="B10" s="112"/>
      <c r="C10" s="113"/>
    </row>
    <row r="11" spans="1:3" ht="19.5" thickBot="1">
      <c r="A11" s="50"/>
      <c r="B11" s="51" t="s">
        <v>252</v>
      </c>
      <c r="C11" s="114">
        <f>SUM(C9:C10)</f>
        <v>348.2</v>
      </c>
    </row>
    <row r="12" spans="1:3" ht="18.75">
      <c r="A12" s="97"/>
      <c r="B12" s="41"/>
      <c r="C12" s="52"/>
    </row>
    <row r="13" spans="1:3" ht="18.75">
      <c r="A13" s="223"/>
      <c r="B13" s="223"/>
      <c r="C13" s="223"/>
    </row>
    <row r="14" spans="1:3" ht="18.75">
      <c r="A14" s="97"/>
      <c r="B14" s="41"/>
      <c r="C14" s="41"/>
    </row>
    <row r="15" spans="1:3" ht="18.75">
      <c r="A15" s="224" t="s">
        <v>253</v>
      </c>
      <c r="B15" s="224"/>
      <c r="C15" s="54"/>
    </row>
    <row r="16" spans="1:3" ht="18.75">
      <c r="A16" s="224" t="s">
        <v>437</v>
      </c>
      <c r="B16" s="224"/>
      <c r="C16" s="136" t="s">
        <v>457</v>
      </c>
    </row>
    <row r="17" spans="1:4" ht="18.75">
      <c r="A17" s="42"/>
      <c r="B17" s="54"/>
      <c r="C17" s="98"/>
    </row>
    <row r="18" spans="1:4" ht="18.75">
      <c r="A18" s="220" t="s">
        <v>433</v>
      </c>
      <c r="B18" s="220"/>
      <c r="C18" s="136" t="s">
        <v>455</v>
      </c>
    </row>
    <row r="21" spans="1:4">
      <c r="D21" t="s">
        <v>248</v>
      </c>
    </row>
  </sheetData>
  <mergeCells count="6">
    <mergeCell ref="A18:B18"/>
    <mergeCell ref="A3:C3"/>
    <mergeCell ref="A4:C4"/>
    <mergeCell ref="A13:C13"/>
    <mergeCell ref="A15:B15"/>
    <mergeCell ref="A16:B16"/>
  </mergeCells>
  <pageMargins left="0.11811023622047245" right="0.31496062992125984" top="0.55118110236220474" bottom="0.94488188976377963" header="0.31496062992125984" footer="0.31496062992125984"/>
  <pageSetup paperSize="9" scale="10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8"/>
  <sheetViews>
    <sheetView workbookViewId="0">
      <selection activeCell="C24" sqref="C24"/>
    </sheetView>
  </sheetViews>
  <sheetFormatPr defaultRowHeight="12.75"/>
  <cols>
    <col min="1" max="1" width="21.140625" customWidth="1"/>
    <col min="2" max="2" width="26" hidden="1" customWidth="1"/>
    <col min="3" max="3" width="26" customWidth="1"/>
    <col min="4" max="4" width="21.7109375" hidden="1" customWidth="1"/>
    <col min="5" max="5" width="20.28515625" hidden="1" customWidth="1"/>
    <col min="7" max="7" width="22.42578125" customWidth="1"/>
    <col min="9" max="9" width="15" customWidth="1"/>
  </cols>
  <sheetData>
    <row r="1" spans="1:5" ht="28.5" customHeight="1" thickBot="1">
      <c r="A1" s="102" t="s">
        <v>456</v>
      </c>
    </row>
    <row r="2" spans="1:5" ht="16.5" thickBot="1">
      <c r="A2" s="107" t="s">
        <v>449</v>
      </c>
      <c r="B2" s="108" t="s">
        <v>438</v>
      </c>
      <c r="C2" s="109" t="s">
        <v>450</v>
      </c>
      <c r="D2" s="101" t="s">
        <v>254</v>
      </c>
      <c r="E2" s="56" t="s">
        <v>439</v>
      </c>
    </row>
    <row r="3" spans="1:5" ht="15">
      <c r="A3" s="106" t="s">
        <v>255</v>
      </c>
      <c r="B3" s="116">
        <v>562874461.53999996</v>
      </c>
      <c r="C3" s="126">
        <v>389649717.60000002</v>
      </c>
      <c r="D3" s="120">
        <v>386615419.63</v>
      </c>
      <c r="E3" s="86">
        <v>2000000</v>
      </c>
    </row>
    <row r="4" spans="1:5" ht="15">
      <c r="A4" s="56" t="s">
        <v>256</v>
      </c>
      <c r="B4" s="117"/>
      <c r="C4" s="127">
        <v>419804369.60000002</v>
      </c>
      <c r="D4" s="120">
        <v>399110375.72000003</v>
      </c>
      <c r="E4" s="86">
        <f>B3-E3</f>
        <v>560874461.53999996</v>
      </c>
    </row>
    <row r="5" spans="1:5" ht="15">
      <c r="A5" s="56" t="s">
        <v>257</v>
      </c>
      <c r="B5" s="117">
        <f>SUM(B3:B4)</f>
        <v>562874461.53999996</v>
      </c>
      <c r="C5" s="127">
        <v>445780165.60000002</v>
      </c>
      <c r="D5" s="115">
        <v>413089224.27999997</v>
      </c>
      <c r="E5" s="55"/>
    </row>
    <row r="6" spans="1:5" ht="21" customHeight="1">
      <c r="A6" s="103" t="s">
        <v>444</v>
      </c>
      <c r="B6" s="118" t="s">
        <v>246</v>
      </c>
      <c r="C6" s="128">
        <f>SUM(C3:C5)</f>
        <v>1255234252.8000002</v>
      </c>
      <c r="D6" s="121">
        <f>SUM(D3:D5)</f>
        <v>1198815019.6300001</v>
      </c>
      <c r="E6" s="55">
        <f>B5+C6-D6</f>
        <v>619293694.71000004</v>
      </c>
    </row>
    <row r="7" spans="1:5" ht="20.25" customHeight="1">
      <c r="A7" s="40"/>
      <c r="B7" s="119"/>
      <c r="C7" s="129"/>
      <c r="D7" s="122"/>
      <c r="E7" s="40"/>
    </row>
    <row r="8" spans="1:5" s="53" customFormat="1" ht="15">
      <c r="A8" s="56" t="s">
        <v>258</v>
      </c>
      <c r="B8" s="117"/>
      <c r="C8" s="127">
        <v>443750753.60000002</v>
      </c>
      <c r="D8" s="115">
        <v>437347509.80000001</v>
      </c>
      <c r="E8" s="56"/>
    </row>
    <row r="9" spans="1:5" s="53" customFormat="1" ht="15">
      <c r="A9" s="56" t="s">
        <v>259</v>
      </c>
      <c r="B9" s="117"/>
      <c r="C9" s="127">
        <v>455574873.60000002</v>
      </c>
      <c r="D9" s="115">
        <v>437176142.60000002</v>
      </c>
      <c r="E9" s="56"/>
    </row>
    <row r="10" spans="1:5" s="53" customFormat="1" ht="15">
      <c r="A10" s="56" t="s">
        <v>260</v>
      </c>
      <c r="B10" s="117"/>
      <c r="C10" s="127">
        <v>482110100</v>
      </c>
      <c r="D10" s="115">
        <v>447000019.39999998</v>
      </c>
      <c r="E10" s="55"/>
    </row>
    <row r="11" spans="1:5" ht="21.75" customHeight="1">
      <c r="A11" s="103" t="s">
        <v>445</v>
      </c>
      <c r="B11" s="118" t="s">
        <v>246</v>
      </c>
      <c r="C11" s="130">
        <f>SUM(C8:C10)</f>
        <v>1381435727.2</v>
      </c>
      <c r="D11" s="123">
        <f>SUM(D8:D10)</f>
        <v>1321523671.8000002</v>
      </c>
      <c r="E11" s="55"/>
    </row>
    <row r="12" spans="1:5" ht="16.5" customHeight="1">
      <c r="A12" s="40"/>
      <c r="B12" s="119" t="s">
        <v>434</v>
      </c>
      <c r="C12" s="131"/>
      <c r="D12" s="121">
        <f>D6+D11</f>
        <v>2520338691.4300003</v>
      </c>
      <c r="E12" s="55">
        <f>E6+C11-D11</f>
        <v>679205750.1099999</v>
      </c>
    </row>
    <row r="13" spans="1:5" ht="15">
      <c r="A13" s="56" t="s">
        <v>261</v>
      </c>
      <c r="B13" s="117"/>
      <c r="C13" s="132"/>
      <c r="D13" s="115">
        <v>402976328.30000001</v>
      </c>
      <c r="E13" s="56"/>
    </row>
    <row r="14" spans="1:5" ht="15">
      <c r="A14" s="56" t="s">
        <v>262</v>
      </c>
      <c r="B14" s="117"/>
      <c r="C14" s="132"/>
      <c r="D14" s="124">
        <v>402500000</v>
      </c>
      <c r="E14" s="56"/>
    </row>
    <row r="15" spans="1:5" ht="15">
      <c r="A15" s="56" t="s">
        <v>263</v>
      </c>
      <c r="B15" s="117"/>
      <c r="C15" s="132"/>
      <c r="D15" s="120">
        <v>408794304.74000001</v>
      </c>
      <c r="E15" s="55"/>
    </row>
    <row r="16" spans="1:5" ht="15.75">
      <c r="A16" s="103" t="s">
        <v>446</v>
      </c>
      <c r="B16" s="118" t="s">
        <v>246</v>
      </c>
      <c r="C16" s="130"/>
      <c r="D16" s="121">
        <f>SUM(D13:D15)</f>
        <v>1214270633.04</v>
      </c>
      <c r="E16" s="94">
        <f>E12+C16-D16</f>
        <v>-535064882.93000007</v>
      </c>
    </row>
    <row r="17" spans="1:5" ht="16.5" customHeight="1">
      <c r="A17" s="40"/>
      <c r="B17" s="119"/>
      <c r="C17" s="133"/>
      <c r="D17" s="122"/>
      <c r="E17" s="40"/>
    </row>
    <row r="18" spans="1:5" ht="15">
      <c r="A18" s="56" t="s">
        <v>264</v>
      </c>
      <c r="B18" s="117"/>
      <c r="C18" s="132"/>
      <c r="D18" s="124"/>
      <c r="E18" s="56"/>
    </row>
    <row r="19" spans="1:5" ht="15">
      <c r="A19" s="56" t="s">
        <v>265</v>
      </c>
      <c r="B19" s="117"/>
      <c r="C19" s="132"/>
      <c r="D19" s="124"/>
      <c r="E19" s="56"/>
    </row>
    <row r="20" spans="1:5" ht="15">
      <c r="A20" s="56" t="s">
        <v>266</v>
      </c>
      <c r="B20" s="117"/>
      <c r="C20" s="132"/>
      <c r="D20" s="115">
        <v>460000000</v>
      </c>
      <c r="E20" s="55"/>
    </row>
    <row r="21" spans="1:5" ht="26.25" customHeight="1" thickBot="1">
      <c r="A21" s="103" t="s">
        <v>447</v>
      </c>
      <c r="B21" s="118" t="s">
        <v>246</v>
      </c>
      <c r="C21" s="134">
        <f>SUM(C18:C20)</f>
        <v>0</v>
      </c>
      <c r="D21" s="123">
        <f>SUM(D18:D20)</f>
        <v>460000000</v>
      </c>
      <c r="E21" s="55">
        <f>E16+C21-D21</f>
        <v>-995064882.93000007</v>
      </c>
    </row>
    <row r="22" spans="1:5">
      <c r="A22" s="40"/>
      <c r="B22" s="40"/>
      <c r="C22" s="125"/>
      <c r="D22" s="40"/>
      <c r="E22" s="40"/>
    </row>
    <row r="23" spans="1:5">
      <c r="A23" s="40"/>
      <c r="B23" s="40"/>
      <c r="C23" s="104"/>
      <c r="D23" s="95"/>
      <c r="E23" s="40"/>
    </row>
    <row r="24" spans="1:5" ht="15.75">
      <c r="A24" s="57" t="s">
        <v>448</v>
      </c>
      <c r="B24" s="57" t="s">
        <v>267</v>
      </c>
      <c r="C24" s="105">
        <f>C6+C11+C16+C21</f>
        <v>2636669980</v>
      </c>
      <c r="D24" s="93">
        <f>D6+D11+D16+D21</f>
        <v>4194609324.4700003</v>
      </c>
      <c r="E24" s="58"/>
    </row>
    <row r="25" spans="1:5">
      <c r="A25" s="40"/>
      <c r="B25" s="40"/>
      <c r="C25" s="40"/>
      <c r="D25" s="40"/>
      <c r="E25" s="40"/>
    </row>
    <row r="28" spans="1:5" ht="18.75" customHeight="1">
      <c r="A28" s="220" t="s">
        <v>433</v>
      </c>
      <c r="B28" s="220"/>
      <c r="C28" s="66" t="s">
        <v>441</v>
      </c>
    </row>
  </sheetData>
  <mergeCells count="1">
    <mergeCell ref="A28:B28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R10" sqref="R10"/>
    </sheetView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Баланс 1кв</vt:lpstr>
      <vt:lpstr>Баланс 1 кв</vt:lpstr>
      <vt:lpstr>Форма №2  1-кв</vt:lpstr>
      <vt:lpstr>Форма №2</vt:lpstr>
      <vt:lpstr>Форма№2</vt:lpstr>
      <vt:lpstr>телефон 3 кв </vt:lpstr>
      <vt:lpstr>50% ГНИ-2017</vt:lpstr>
      <vt:lpstr>Лист1</vt:lpstr>
      <vt:lpstr>Лист2</vt:lpstr>
      <vt:lpstr>'50% ГНИ-2017'!Область_печати</vt:lpstr>
      <vt:lpstr>'Баланс 1 кв'!Область_печати</vt:lpstr>
      <vt:lpstr>Форма№2!Область_печати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Farhod</dc:creator>
  <cp:lastModifiedBy>USER</cp:lastModifiedBy>
  <cp:lastPrinted>2022-04-19T05:09:16Z</cp:lastPrinted>
  <dcterms:created xsi:type="dcterms:W3CDTF">2008-03-03T23:56:31Z</dcterms:created>
  <dcterms:modified xsi:type="dcterms:W3CDTF">2022-05-30T13:48:03Z</dcterms:modified>
</cp:coreProperties>
</file>