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80" yWindow="-192" windowWidth="15192" windowHeight="8700" tabRatio="497"/>
  </bookViews>
  <sheets>
    <sheet name="Форма1 2 кв" sheetId="20" r:id="rId1"/>
    <sheet name="Форма 2кв" sheetId="21" r:id="rId2"/>
    <sheet name="Титул 2кв" sheetId="22" r:id="rId3"/>
    <sheet name="фин 2кв" sheetId="23" r:id="rId4"/>
    <sheet name="ф.2 2кв" sheetId="24" r:id="rId5"/>
  </sheets>
  <definedNames>
    <definedName name="_xlnm.Print_Area" localSheetId="4">'ф.2 2кв'!$A$2:$F$58</definedName>
    <definedName name="_xlnm.Print_Area" localSheetId="1">'Форма 2кв'!$B$65:$E$122</definedName>
  </definedNames>
  <calcPr calcId="145621"/>
  <webPublishObjects count="18">
    <webPublishObject id="32058" divId="финансовий_32058" destinationFile="C:\Documents and Settings\Farhod\Desktop\15.02.2008\финансовий\db\финансовийru.htm"/>
    <webPublishObject id="21706" divId="БУХГАЛТЕРСКИЙ БАЛАНС_21706" destinationFile="C:\Documents and Settings\Farhod\Desktop\15.02.2008\финансовий\1\db\БУХГАЛТЕРСКИЙ БАЛАНСru.htm"/>
    <webPublishObject id="14488" divId="БУХГАЛТЕРСКИЙ БАЛАНС_14488" destinationFile="C:\Documents and Settings\Farhod\Desktop\15.02.2008\финансовий\1\db\БУХГАЛТЕРСКИЙ БАЛАНСru.htm"/>
    <webPublishObject id="7370" divId="БУХГАЛТЕРСКИЙ БАЛАНС_7370" destinationFile="C:\Documents and Settings\Farhod\Desktop\15.02.2008\финансовий\1\db\БУХГАЛТЕРСКИЙ БАЛАНСru.htm"/>
    <webPublishObject id="17712" divId="БУХГАЛТЕРСКИЙ БАЛАНС_17712" destinationFile="C:\Documents and Settings\Farhod\Desktop\15.02.2008\финансовий\1\db\БУХГАЛТЕРСКИЙ БАЛАНСru.htm"/>
    <webPublishObject id="31654" divId="БУХГАЛТЕРСКИЙ БАЛАНС_31654" destinationFile="D:\elektronika\20.03.2008.10.20\финансовий\1\db\БУХГАЛТЕРСКИЙ БАЛАНСru.htm"/>
    <webPublishObject id="23492" divId="БУХГАЛТЕРСКИЙ БАЛАНС_23492" destinationFile="D:\elektronika\20.03.2008.10.20\финансовий\1\db\БУХГАЛТЕРСКИЙ БАЛАНСru.htm"/>
    <webPublishObject id="18051" divId="БУХГАЛТЕРСКИЙ БАЛАНС_18051" destinationFile="D:\elektronika\20.03.2008.10.20\финансовий\1\db\БУХГАЛТЕРСКИЙ БАЛАНСru.htm"/>
    <webPublishObject id="4643" divId="БУХГАЛТЕРСКИЙ БАЛАНС_4643" destinationFile="D:\Farhod_el\ot_uz\финансовий\1\db\БУХГАЛТЕРСКИЙ БАЛАНСru.htm"/>
    <webPublishObject id="19962" divId="БУХГАЛТЕРСКИЙ БАЛАНС_19962" destinationFile="D:\Farhod_el\ot_uz\финансовий\1\db\БУХГАЛТЕРСКИЙ БАЛАНСru.htm"/>
    <webPublishObject id="11109" divId="БУХГАЛТЕРСКИЙ БАЛАНС_11109" destinationFile="D:\Farhod_el\ot_uz\финансовий\1\db\БУХГАЛТЕРСКИЙ БАЛАНСru.htm"/>
    <webPublishObject id="26190" divId="БУХГАЛТЕРСКИЙ БАЛАНС_26190" destinationFile="D:\Farhod_el\ot_uz\финансовий\1\db\БУХГАЛТЕРСКИЙ БАЛАНСru.htm"/>
    <webPublishObject id="21763" divId="БУХГАЛТЕРСКИЙ БАЛАНС_21763" destinationFile="D:\Farhod_el\ot_uz\финансовий\1\db\БУХГАЛТЕРСКИЙ БАЛАНСru.htm"/>
    <webPublishObject id="11645" divId="БУХГАЛТЕРСКИЙ БАЛАНС_11645" destinationFile="C:\13012012\1\db\БУХГАЛТЕРСКИЙ БАЛАНСruurururu.htm"/>
    <webPublishObject id="21505" divId="20000ru_21505" destinationFile="C:\13012012\20000\db\20000rurrrrrrrr.htm"/>
    <webPublishObject id="1711" divId="20000ru_1711" destinationFile="C:\13012012\20000\db\20000rurrrrrrrr.htm"/>
    <webPublishObject id="30445" divId="20000ru_30445" destinationFile="D:\Хисобот формалари(2012)\20000\db\20000ruxxxxxxxxxx.htm"/>
    <webPublishObject id="5825" divId="20000ru_5825" destinationFile="D:\Хисобот формалари(2012)\20000\db\20000russsssss.htm"/>
  </webPublishObjects>
</workbook>
</file>

<file path=xl/calcChain.xml><?xml version="1.0" encoding="utf-8"?>
<calcChain xmlns="http://schemas.openxmlformats.org/spreadsheetml/2006/main">
  <c r="E51" i="24" l="1"/>
  <c r="C51" i="24"/>
  <c r="F77" i="23"/>
  <c r="F20" i="23"/>
  <c r="D20" i="23"/>
  <c r="E9" i="21"/>
  <c r="D45" i="21" l="1"/>
  <c r="K10" i="23" l="1"/>
  <c r="K13" i="23" s="1"/>
  <c r="I13" i="23"/>
  <c r="I10" i="23"/>
  <c r="E45" i="21" l="1"/>
  <c r="E16" i="23" l="1"/>
  <c r="E34" i="23" s="1"/>
  <c r="C16" i="23"/>
  <c r="E79" i="21"/>
  <c r="E78" i="21" s="1"/>
  <c r="E97" i="21" s="1"/>
  <c r="D79" i="21"/>
  <c r="D78" i="21"/>
  <c r="D97" i="21" s="1"/>
  <c r="E63" i="21"/>
  <c r="D63" i="21"/>
  <c r="D98" i="21" s="1"/>
  <c r="E33" i="21"/>
  <c r="D33" i="21"/>
  <c r="E26" i="21"/>
  <c r="D26" i="21"/>
  <c r="E14" i="21"/>
  <c r="E24" i="21" s="1"/>
  <c r="D14" i="21"/>
  <c r="D9" i="21"/>
  <c r="D52" i="21" l="1"/>
  <c r="D24" i="21"/>
  <c r="E65" i="23"/>
  <c r="E71" i="23" s="1"/>
  <c r="E79" i="23" s="1"/>
  <c r="C65" i="23"/>
  <c r="C71" i="23" s="1"/>
  <c r="E98" i="21"/>
  <c r="E52" i="21"/>
  <c r="D53" i="21" l="1"/>
  <c r="E53" i="21"/>
</calcChain>
</file>

<file path=xl/sharedStrings.xml><?xml version="1.0" encoding="utf-8"?>
<sst xmlns="http://schemas.openxmlformats.org/spreadsheetml/2006/main" count="537" uniqueCount="428">
  <si>
    <t>год</t>
  </si>
  <si>
    <t>Наименование показателя</t>
  </si>
  <si>
    <t>Код стр.</t>
  </si>
  <si>
    <t>Актив</t>
  </si>
  <si>
    <t>I. Долгосрочные активы</t>
  </si>
  <si>
    <t>Первоначальная (восстановительная) стоимость (0100, 0300)</t>
  </si>
  <si>
    <t>Сумма износа (0200)</t>
  </si>
  <si>
    <t>010</t>
  </si>
  <si>
    <t>020</t>
  </si>
  <si>
    <t>011</t>
  </si>
  <si>
    <t>Остаточная (балансовая) стоимость (стр. 010-011)</t>
  </si>
  <si>
    <t>012</t>
  </si>
  <si>
    <t>Нематериальные активы:</t>
  </si>
  <si>
    <t>021</t>
  </si>
  <si>
    <t>Остаточная (балансовая) стоимость (стр. 020-021)</t>
  </si>
  <si>
    <t>022</t>
  </si>
  <si>
    <t>Ценные бумаги (0610)</t>
  </si>
  <si>
    <t>040</t>
  </si>
  <si>
    <t>030</t>
  </si>
  <si>
    <t>Инвестиции в дочерние хозяйственные общества (0620)</t>
  </si>
  <si>
    <t>050</t>
  </si>
  <si>
    <t>060</t>
  </si>
  <si>
    <t>070</t>
  </si>
  <si>
    <t>080</t>
  </si>
  <si>
    <t>090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</si>
  <si>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</si>
  <si>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</si>
  <si>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</si>
  <si>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>100</t>
  </si>
  <si>
    <t>110</t>
  </si>
  <si>
    <t>120</t>
  </si>
  <si>
    <t>130</t>
  </si>
  <si>
    <t>II. Текущие активы</t>
  </si>
  <si>
    <t>140</t>
  </si>
  <si>
    <t>Производственные запасы (1000, 1100, 1500, 1600)</t>
  </si>
  <si>
    <t>150</t>
  </si>
  <si>
    <t>Готовая продукция (2800)</t>
  </si>
  <si>
    <t>Незавершенное производство (2000, 2100, 2300, 2700)</t>
  </si>
  <si>
    <t>Товары (2900 за минусом 2980)</t>
  </si>
  <si>
    <t>160</t>
  </si>
  <si>
    <t>170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</si>
  <si>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</si>
  <si>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</si>
  <si>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</si>
  <si>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</si>
  <si>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</si>
  <si>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</si>
  <si>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</si>
  <si>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211</t>
  </si>
  <si>
    <t>Задолженность покупателей и заказчиков (4000 за минусом 4900)</t>
  </si>
  <si>
    <t>Задолженность обособленных подразделений (4110)</t>
  </si>
  <si>
    <t>220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</si>
  <si>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</si>
  <si>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</si>
  <si>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</si>
  <si>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</si>
  <si>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</si>
  <si>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</si>
  <si>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</si>
  <si>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270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</si>
  <si>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</si>
  <si>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</si>
  <si>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</si>
  <si>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</si>
  <si>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</si>
  <si>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</si>
  <si>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</si>
  <si>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</si>
  <si>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Денежные средства в кассе (5000)</t>
  </si>
  <si>
    <t>320</t>
  </si>
  <si>
    <t>330</t>
  </si>
  <si>
    <t>Денежные средства на расчетном счете (5100)</t>
  </si>
  <si>
    <t>340</t>
  </si>
  <si>
    <t>350</t>
  </si>
  <si>
    <t>Денежные средства в иностранной валюте (5200)</t>
  </si>
  <si>
    <t>360</t>
  </si>
  <si>
    <t>Прочие денежные средства и эквиваленты (5500, 5600, 5700)</t>
  </si>
  <si>
    <t>370</t>
  </si>
  <si>
    <t>380</t>
  </si>
  <si>
    <t>Прочие текущие активы (5900)</t>
  </si>
  <si>
    <t>390</t>
  </si>
  <si>
    <t>Всего по активу баланса (стр.130+стр.390)</t>
  </si>
  <si>
    <t>400</t>
  </si>
  <si>
    <t>Пассив</t>
  </si>
  <si>
    <t>Уставный капитал (8300)</t>
  </si>
  <si>
    <t>410</t>
  </si>
  <si>
    <t>420</t>
  </si>
  <si>
    <t>Резервный капитал (8500)</t>
  </si>
  <si>
    <t>430</t>
  </si>
  <si>
    <t>Выкупленные собственные акции (8600)</t>
  </si>
  <si>
    <t>440</t>
  </si>
  <si>
    <t>450</t>
  </si>
  <si>
    <t>Нераспределенная прибыль (непокрытый убыток) (8700)</t>
  </si>
  <si>
    <t>460</t>
  </si>
  <si>
    <t>Резервы предстоящих расходов и платежей (8900)</t>
  </si>
  <si>
    <t>470</t>
  </si>
  <si>
    <t>480</t>
  </si>
  <si>
    <t>490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</si>
  <si>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</si>
  <si>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</si>
  <si>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</si>
  <si>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</si>
  <si>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</si>
  <si>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520</t>
  </si>
  <si>
    <t>530</t>
  </si>
  <si>
    <t>540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</si>
  <si>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</si>
  <si>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</si>
  <si>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</si>
  <si>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550</t>
  </si>
  <si>
    <t>560</t>
  </si>
  <si>
    <t>570</t>
  </si>
  <si>
    <t>580</t>
  </si>
  <si>
    <t>Прочие долгосрочные кредиторские задолженности (7900)</t>
  </si>
  <si>
    <t>590</t>
  </si>
  <si>
    <t>600</t>
  </si>
  <si>
    <t>601</t>
  </si>
  <si>
    <t>602</t>
  </si>
  <si>
    <t>610</t>
  </si>
  <si>
    <t>620</t>
  </si>
  <si>
    <t>630</t>
  </si>
  <si>
    <t>Отсроченные доходы (6210, 6220, 6230)</t>
  </si>
  <si>
    <t>640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</si>
  <si>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</si>
  <si>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</si>
  <si>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</si>
  <si>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</si>
  <si>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</si>
  <si>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</si>
  <si>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</si>
  <si>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</si>
  <si>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</si>
  <si>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</si>
  <si>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</si>
  <si>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</si>
  <si>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Краткосрочные банковские кредиты (6810)</t>
  </si>
  <si>
    <t>710</t>
  </si>
  <si>
    <t>720</t>
  </si>
  <si>
    <t>730</t>
  </si>
  <si>
    <t>740</t>
  </si>
  <si>
    <t>Краткосрочные займы (6820, 6830, 6840)</t>
  </si>
  <si>
    <t>750</t>
  </si>
  <si>
    <t>Текущая часть долгосрочных обязательств (6950)</t>
  </si>
  <si>
    <t>760</t>
  </si>
  <si>
    <t>Прочие кредиторские задолженности (6900 кроме 6950)</t>
  </si>
  <si>
    <t>770</t>
  </si>
  <si>
    <t>Всего по пассиву баланса (стр.480+770)</t>
  </si>
  <si>
    <t>780</t>
  </si>
  <si>
    <t>790</t>
  </si>
  <si>
    <t>Товарно-материальные ценности, принятые на ответственное хранение (002)</t>
  </si>
  <si>
    <t>Материалы, принятые в переработку (003)</t>
  </si>
  <si>
    <t>Товары, принятые на комиссию (004)</t>
  </si>
  <si>
    <t>Бланки строгой отчетности (006)</t>
  </si>
  <si>
    <t>Списанная в убыток задолженность неплатежеспособных дебиторов (007)</t>
  </si>
  <si>
    <t>Обеспечение обязательств и платежей - полученные (008)</t>
  </si>
  <si>
    <t>Обеспечение обязательств и платежей - выданные (009)</t>
  </si>
  <si>
    <t>Имущество, полученное по договору ссуды (011)</t>
  </si>
  <si>
    <t>Расходы, исключаемые из налогооблагаемой базы следующих периодов (012)</t>
  </si>
  <si>
    <t>Временные налоговые льготы (по видам) (013)</t>
  </si>
  <si>
    <t>Инвентарь и хозяйственные принадлежности в эксплуатации (014)</t>
  </si>
  <si>
    <t>800</t>
  </si>
  <si>
    <t>810</t>
  </si>
  <si>
    <t>820</t>
  </si>
  <si>
    <t>830</t>
  </si>
  <si>
    <t>840</t>
  </si>
  <si>
    <t>850</t>
  </si>
  <si>
    <t>860</t>
  </si>
  <si>
    <t>870</t>
  </si>
  <si>
    <t>890</t>
  </si>
  <si>
    <t>900</t>
  </si>
  <si>
    <t>910</t>
  </si>
  <si>
    <t>920</t>
  </si>
  <si>
    <t>880</t>
  </si>
  <si>
    <t>Код стр</t>
  </si>
  <si>
    <t>квартал</t>
  </si>
  <si>
    <t>Форма N 1 по ОКУД</t>
  </si>
  <si>
    <t>Отрасль</t>
  </si>
  <si>
    <t>Идентификационный номер налогоплательщика</t>
  </si>
  <si>
    <t>Предприяия, организация</t>
  </si>
  <si>
    <t>Единица измерения, тыс. сум.</t>
  </si>
  <si>
    <t>Министерства, ведомства и другие</t>
  </si>
  <si>
    <t>Территория</t>
  </si>
  <si>
    <t>по ОКПО</t>
  </si>
  <si>
    <t>по КОПФ</t>
  </si>
  <si>
    <t>по КФС</t>
  </si>
  <si>
    <t>ИНН</t>
  </si>
  <si>
    <t>СОАТО</t>
  </si>
  <si>
    <t>Дата высылки</t>
  </si>
  <si>
    <t>Дата получения</t>
  </si>
  <si>
    <t>Срок представления</t>
  </si>
  <si>
    <t>Форма собственности</t>
  </si>
  <si>
    <t>Организационно-правовая форма</t>
  </si>
  <si>
    <t>по СООГУ</t>
  </si>
  <si>
    <t>На начало отчетного периода</t>
  </si>
  <si>
    <t>На конец отчетного периода</t>
  </si>
  <si>
    <t>Итого по разделу I (стр. 012+022+030+090+100+110+120)</t>
  </si>
  <si>
    <t>Итого по разделу II (стр. 140+190+200+210+320+370+380)</t>
  </si>
  <si>
    <t>Итого по разделу I (стр.410+420+430-440+450+460+470)</t>
  </si>
  <si>
    <t>Долгосрочные отсроченные доходы (7210, 7220, 7230)</t>
  </si>
  <si>
    <t>Долгосрочные займы (7820, 7830, 7840)</t>
  </si>
  <si>
    <t>Итого по разделу II (стр.490+600)</t>
  </si>
  <si>
    <t>Долгосрочные инвестиции, всего (стр.040+050+060+070+080), в том числе:</t>
  </si>
  <si>
    <t>Инвестиции в зависимые хозяйственные общества (0630)</t>
  </si>
  <si>
    <t>Долгосрочные отсроченные расходы (0950, 0960, 0990)</t>
  </si>
  <si>
    <t>Товарно-материальные запасы, всего (стр.150+160+170+180), в том числе:</t>
  </si>
  <si>
    <t>Задолженность по оплате труда (6700)</t>
  </si>
  <si>
    <t>II. Обязательства</t>
  </si>
  <si>
    <t>Текущие обязательства,всего (стр.610+630+640+650+660+670 +680+690+700+710+720+730+740+750+760)</t>
  </si>
  <si>
    <t>Долгосрочные обязательства, всего (стр.500+520+530+540+550+560+570+580+590)</t>
  </si>
  <si>
    <t>в том числе: текущая кредиторская задолженность (стр.610+630+650+670+680+690+700+710+720+760)</t>
  </si>
  <si>
    <t>Задолженность дочерним и зависимым хозяйственным обществам (6120)</t>
  </si>
  <si>
    <t>Долгосрочная задолженность дочерним и зависимым хозяйственным обществам (7120)</t>
  </si>
  <si>
    <t>Основные средства, полученные по оперативной аренде (001)</t>
  </si>
  <si>
    <t>Основные средства, сданные по договору финансовой аренды (010)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</si>
  <si>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</si>
  <si>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Оборудование, принятое для монтажа (005)</t>
  </si>
  <si>
    <t>Авансовые платежи по налогам и другим обязательным платежам в бюджет (4400)</t>
  </si>
  <si>
    <t>из нее: просроченная*</t>
  </si>
  <si>
    <t>из нее: просроченная текущая кредиторская задолженность*</t>
  </si>
  <si>
    <t>на</t>
  </si>
  <si>
    <t>Коды</t>
  </si>
  <si>
    <t/>
  </si>
  <si>
    <t>Адрес:</t>
  </si>
  <si>
    <t>в том числе:</t>
  </si>
  <si>
    <t>Основные средства:</t>
  </si>
  <si>
    <t>Первоначальная стоимость (0400)</t>
  </si>
  <si>
    <t>Сумма амортизации (0500)</t>
  </si>
  <si>
    <t>Капитальные вложения (0800)</t>
  </si>
  <si>
    <t>Долгосрочная дебиторская задолженность (0910, 0920, 0930, 0940)</t>
  </si>
  <si>
    <t>Краткосрочные инвестиции (5800)</t>
  </si>
  <si>
    <t>I. Источники собственных средств</t>
  </si>
  <si>
    <t>Добавленный капитал (8400)</t>
  </si>
  <si>
    <t>Целевые поступления (8800)</t>
  </si>
  <si>
    <t>Задолженность поставщикам и подрядчикам (6000)</t>
  </si>
  <si>
    <t>Задолженность обособленным подразделениям (6110)</t>
  </si>
  <si>
    <t>Авансовые платежи в государственные целевые фонды и по страхованию (4500)</t>
  </si>
  <si>
    <t>в том числе: долгосрочная кредиторская задолженность (стр.500+520+540+560+590)</t>
  </si>
  <si>
    <t>Долгосрочные отсроченные обязательства по налогам и другим обязательным платежам (7240)</t>
  </si>
  <si>
    <t>Отсроченные обязательства по налогам и другим обязательным платежам (6240)</t>
  </si>
  <si>
    <t>Бухгалтерский баланс - форма № 1</t>
  </si>
  <si>
    <t>Приложение N 1 к Приказу министра финансов от 27 декабря 2002 г. N 140,
зарегистрированному МЮ 24 января 2003 г. N 1209</t>
  </si>
  <si>
    <t>lc=R27C10</t>
  </si>
  <si>
    <t xml:space="preserve">    </t>
  </si>
  <si>
    <t>Справка о наличии ценностей,учитываемых на забалансовых счетах</t>
  </si>
  <si>
    <t>AKSIYADORLIK JAMIYATI QUYLIQ DEHQON BOZORI</t>
  </si>
  <si>
    <t>Торговля</t>
  </si>
  <si>
    <t>Межотрасл.объед.,консорциумы,ассоциации</t>
  </si>
  <si>
    <t>БЕКТЕМИРСКИЙ р-н</t>
  </si>
  <si>
    <t>Ўзбекистон Республикаси Молия вазирининг</t>
  </si>
  <si>
    <t>2002 й. 27 декабрдаги 140-сонли буйруғига</t>
  </si>
  <si>
    <t>2-сонли илова, ЎзР АВ томонида 2003 й.</t>
  </si>
  <si>
    <t>24 январда рўйхатга олинган № 1209.</t>
  </si>
  <si>
    <t>Приложение № 2 к Приказу министра</t>
  </si>
  <si>
    <t>финансов от 27 декабря 2002 г. № 140,</t>
  </si>
  <si>
    <t>зарегистрированному МЮ РУз</t>
  </si>
  <si>
    <t>24 января 2003 г. № 1209.</t>
  </si>
  <si>
    <t>МОЛИЯВИЙ НАТИЖАЛАР ТЎҒРИСИДАГИ ҲИСОБОТ - 2 - сонли шакл</t>
  </si>
  <si>
    <t>ОТЧЕТ О ФИНАНСОВЫХ РЕЗУЛЬТАТАХ - форма № 2</t>
  </si>
  <si>
    <t>Кодлар</t>
  </si>
  <si>
    <t>БҲУТ бўйича 2 - шакл
Форма №2 по ОКУД</t>
  </si>
  <si>
    <t>О 710002</t>
  </si>
  <si>
    <t>Корхона, ташкилот</t>
  </si>
  <si>
    <t>" QOYLIQ DEHQON BOZORI "</t>
  </si>
  <si>
    <t>КТУТ бўйича</t>
  </si>
  <si>
    <t>Предприятие, организация</t>
  </si>
  <si>
    <t>Тармоқ (фаолият тури)</t>
  </si>
  <si>
    <t>ХХТУТ бўйича</t>
  </si>
  <si>
    <t>Отрасль (вид деятельности)</t>
  </si>
  <si>
    <t>Ташкилий - ҳуқуқий шакли</t>
  </si>
  <si>
    <t>Государственные учреждения</t>
  </si>
  <si>
    <t>ТҲШТ бўйича</t>
  </si>
  <si>
    <t>Организационно - правовая форма</t>
  </si>
  <si>
    <t>Мулкчилик шакли</t>
  </si>
  <si>
    <t>АКЦИОНЕРНОЕ ОБЩЕСТВО</t>
  </si>
  <si>
    <t>МШТ бўйича</t>
  </si>
  <si>
    <t>Вазирлик, идора ва бошқалар</t>
  </si>
  <si>
    <t>" ТОШБОЗОРСАВДО"</t>
  </si>
  <si>
    <t>ДБИБТ бўйича</t>
  </si>
  <si>
    <t>Солиқ тўловчининг индентификацион рақами</t>
  </si>
  <si>
    <t>СТИР</t>
  </si>
  <si>
    <t>200981420</t>
  </si>
  <si>
    <t>Ҳудуд</t>
  </si>
  <si>
    <t>МҲОБТ</t>
  </si>
  <si>
    <t>Манзил</t>
  </si>
  <si>
    <t>Бектемир тумани Фаргона йули кучаси</t>
  </si>
  <si>
    <t>Жўнатилган сана</t>
  </si>
  <si>
    <t>Адрес</t>
  </si>
  <si>
    <t>Ўлчов бирлиги:           минг сўм.</t>
  </si>
  <si>
    <t>Қабул қилинган сана</t>
  </si>
  <si>
    <t>Единица измерения:   тыс. сум.</t>
  </si>
  <si>
    <t>Тақдим қилинган сана</t>
  </si>
  <si>
    <t>Кўрсаткичлар номи
Наименование показателя</t>
  </si>
  <si>
    <t>Сатр коди
№ строк</t>
  </si>
  <si>
    <t>Ўтган йилнинг
шу даврида
За соответствующий
период прошлого года</t>
  </si>
  <si>
    <t>Ҳисобот даврида
За отчетный период</t>
  </si>
  <si>
    <t>даромадлар
(фойда)
доходы
(прибыль)</t>
  </si>
  <si>
    <t>харажатлар
(зарарлар)
расходы
(убытки)</t>
  </si>
  <si>
    <t>Маҳсулот (товар, иш, хизмат) ларни сотишдан соф тушум</t>
  </si>
  <si>
    <t>Х</t>
  </si>
  <si>
    <t>Чистая выручка от реализации продукции (товаров,</t>
  </si>
  <si>
    <t>работ и услуг)</t>
  </si>
  <si>
    <t>Сотилган маҳсулот (товар, иш ва хизмат)ларни таннархи</t>
  </si>
  <si>
    <t>Себестоимость реализованной продукции (товаров, работ и</t>
  </si>
  <si>
    <t>услуг)</t>
  </si>
  <si>
    <t>Маҳсулот (товар, иш ва хизмат)ларни сотишнинг ялпи</t>
  </si>
  <si>
    <t>фойдаси (зарари) (сатр.010-020)</t>
  </si>
  <si>
    <t>работ и услуг) (стр.010-020)</t>
  </si>
  <si>
    <t>Давр харажатлари, жами (сатр.050+060+070+080), шу</t>
  </si>
  <si>
    <t>жумладан:</t>
  </si>
  <si>
    <t>Расходы периода, всего (стр.050+060+070+080), в том числе:</t>
  </si>
  <si>
    <t>Сотиш харажатлари</t>
  </si>
  <si>
    <t>Расходы по реализации</t>
  </si>
  <si>
    <t>Маъмурий харажатлар</t>
  </si>
  <si>
    <t>Административные расходы</t>
  </si>
  <si>
    <t>Бошқа операцион харажатлар</t>
  </si>
  <si>
    <t>Прочие операционные расходы</t>
  </si>
  <si>
    <t>Келгусида солиққа тортиладиган базадан чиқариладиган</t>
  </si>
  <si>
    <t>Расходы отчетного периода, исключаемые из</t>
  </si>
  <si>
    <t>налогооблагаемой базы в будущем</t>
  </si>
  <si>
    <t>Асосий фаолиятнинг бошқа даромадлари</t>
  </si>
  <si>
    <t>Прочие доходы от основной деятельности</t>
  </si>
  <si>
    <t>Асосий фаолиятнинг фойдаси (зарари) (сатр. 030-040+090)</t>
  </si>
  <si>
    <t>Прибыль (убыток) от основной деятельности</t>
  </si>
  <si>
    <t>(стр. 030-040+090)</t>
  </si>
  <si>
    <t>Молиявий фаолиятнинг даромадлари, жами</t>
  </si>
  <si>
    <t>(сатр. 120+130+140+150+160), шу жумладан:</t>
  </si>
  <si>
    <t>Доходы от финансовой деятельности, всего</t>
  </si>
  <si>
    <t>(стр.120+130+140+150+160), в том числе сумма</t>
  </si>
  <si>
    <t>Дивидендлар шаклидаги даромадлар</t>
  </si>
  <si>
    <t>Доходы в виде дивидендов</t>
  </si>
  <si>
    <t>Фоизлар шаклидаги даромадлар</t>
  </si>
  <si>
    <t>Доходы в виде процентов</t>
  </si>
  <si>
    <t>Узоқ муддатли ижара (молиявий лизинг) дан даромадлар</t>
  </si>
  <si>
    <t>Доходы от долгосрочной аренды (финансовый лизинг)</t>
  </si>
  <si>
    <t>Валюта курси фарқидан даромадлар</t>
  </si>
  <si>
    <t>Доходы от валютных курсовых разниц</t>
  </si>
  <si>
    <t>Молиявий фаолиятнинг бошқа даромадлари</t>
  </si>
  <si>
    <t>Прочие доходы от финансовой деятельности</t>
  </si>
  <si>
    <t>Молиявий фаолият бўйича харажатлар</t>
  </si>
  <si>
    <t>(сатр. 180+190+200+210), шу жумладан:</t>
  </si>
  <si>
    <t>Расходы по финансовой деятельности (стр. 180+190+200+210),</t>
  </si>
  <si>
    <t>Фоизлар шаклидаги харажатлар</t>
  </si>
  <si>
    <t>Расходы  в виде процентов</t>
  </si>
  <si>
    <t>Узоқ муддатли ижара (молиявий лизинг) бўйича фоизлар</t>
  </si>
  <si>
    <t>шаклидаги харажатлар</t>
  </si>
  <si>
    <t>Расходы в виде процентов по долгосрочной аренде</t>
  </si>
  <si>
    <t>(финансовому лизингу)</t>
  </si>
  <si>
    <t>Валюта курси фарқидан зарарлар</t>
  </si>
  <si>
    <t>Убытки от валютных курсовых разниц</t>
  </si>
  <si>
    <t>Молиявий фаолият бўйича бошқа харажатлар</t>
  </si>
  <si>
    <t>Прочие расходы по финансовой деятельности</t>
  </si>
  <si>
    <t>Умумхўжалик фаолиятнинг фойдаси (зарари)</t>
  </si>
  <si>
    <t>(сатр. 100+110-170)</t>
  </si>
  <si>
    <t>Прибыль (убыток) от общехозяйственной деятельности</t>
  </si>
  <si>
    <t>(стр. 100+110-170)</t>
  </si>
  <si>
    <t>Фавқулоддаги фойда ва зарарлар</t>
  </si>
  <si>
    <t>Чрезвычайные прибыли и убытки</t>
  </si>
  <si>
    <t>Даромад (фойда) солиғини тўлагунга қадар фойда (зарар)</t>
  </si>
  <si>
    <t>(сатр. 220+/-230)</t>
  </si>
  <si>
    <t>Прибыль (убыток) до уплаты налога на доходы (прибыль)</t>
  </si>
  <si>
    <t>(стр.220+/-230)</t>
  </si>
  <si>
    <t>Даромад (фойда) солиғи</t>
  </si>
  <si>
    <t>Налог на доходы (прибыль)</t>
  </si>
  <si>
    <t>Фойдадан бошқа солиқлар ва йиғимлар</t>
  </si>
  <si>
    <t>Прочие налоги и сборы от прибыли</t>
  </si>
  <si>
    <t>Ҳисобот  даврининг соф фойдаси (зарари) (сатр.240-250-260)</t>
  </si>
  <si>
    <t>Чистая прибыль (убыток) отчетного периода (стр.240-250-260)</t>
  </si>
  <si>
    <t>БЮДЖЕТГА ТЎЛОВЛАР ТЎҒРИСИДА МАЪЛУМОТ</t>
  </si>
  <si>
    <t>СПРАВКА О ПЛАТЕЖАХ В БЮДЖЕТ</t>
  </si>
  <si>
    <t>Сатр
коди
Код
строки</t>
  </si>
  <si>
    <t>Юридик шахслардан олинадиган даромад (фойда) солиғи</t>
  </si>
  <si>
    <t>Налог на доходы (прибыль) юридических лиц</t>
  </si>
  <si>
    <t>Жисмоний шахслардан олинадиган даромад солиги</t>
  </si>
  <si>
    <t>Налог на доходы физических лиц</t>
  </si>
  <si>
    <t>шу жумладан: шахсий жамғариб бориладиган пенсия ҳисобварақларига ажратмалар</t>
  </si>
  <si>
    <t>в том числе: отчисления в индивидуальные накопительные пенсионные счета граждан</t>
  </si>
  <si>
    <t>Ободонлаштириш ва ижтимоий инфратузилмани ривожлантириш солиғи</t>
  </si>
  <si>
    <t>Налог на благоустройство и развитие социальной инфраструктуры</t>
  </si>
  <si>
    <t>Қўшилган қиймат солиғи</t>
  </si>
  <si>
    <t>Налог на добавленную стоимость</t>
  </si>
  <si>
    <t>Акциз солиғи</t>
  </si>
  <si>
    <t>Акцизный налог</t>
  </si>
  <si>
    <t>Ер ости бойликларидан фойдаланганлик учун солиг</t>
  </si>
  <si>
    <t>Налог за пользование недрами</t>
  </si>
  <si>
    <t>Сув ресурсларидан фойдаланганлик учун солиғ</t>
  </si>
  <si>
    <t>Налог за пользование водными ресурсами</t>
  </si>
  <si>
    <t>Юридик шахсларнинг мол-мулкига солинадиган солиғ</t>
  </si>
  <si>
    <t>Налог на имущество юридических лиц</t>
  </si>
  <si>
    <t>Юридик шахслардан олинадиган ер солиғи</t>
  </si>
  <si>
    <t>Земельный налог с юридических лиц</t>
  </si>
  <si>
    <t>Ягона солиғ тўлови</t>
  </si>
  <si>
    <t>Единый налоговый платеж</t>
  </si>
  <si>
    <t>Ягона ер солиғи</t>
  </si>
  <si>
    <t>Единый земельный налог</t>
  </si>
  <si>
    <t>Қатъий белгиланган солиқ</t>
  </si>
  <si>
    <t>Фиксированный налог</t>
  </si>
  <si>
    <t>Бошқа солиглар</t>
  </si>
  <si>
    <t>Прочие налоги</t>
  </si>
  <si>
    <t>Республика йўл жамғармасига мажбурий тўловлар</t>
  </si>
  <si>
    <t>Обязательные отчисления в Республиканский дорожный фонд</t>
  </si>
  <si>
    <t>Бюджетдан ташєари Пенсия жамғармасига мажбурий тўловлар</t>
  </si>
  <si>
    <t>Обязательные отчисления во внебюджетный Пенсионный фонд</t>
  </si>
  <si>
    <t>Мактаб таълими жамғармасига мажбурий тўловлар</t>
  </si>
  <si>
    <t>Обязательные отчисления в Фонд школьного образования</t>
  </si>
  <si>
    <t>Ягона ижтимоий тўлов</t>
  </si>
  <si>
    <t>Единый социальный платеж</t>
  </si>
  <si>
    <t>Импорт бўйича божхона божи</t>
  </si>
  <si>
    <t>Импортные таможенные пошлины</t>
  </si>
  <si>
    <t>Махаллий бюджетга йиғимлар</t>
  </si>
  <si>
    <t>Сборы в местный бюджет</t>
  </si>
  <si>
    <t>Бюджетга тўловларнинг кечиктирилганлиги учун молиявий жазолар</t>
  </si>
  <si>
    <t>Финансовые санкции за просроченные платежи в бюджет</t>
  </si>
  <si>
    <t>Жами бюджетга тўловлар суммаси (280 дан 470 сатргача 291 сатрдан ташкари)</t>
  </si>
  <si>
    <t>Всего сумма платежей в бюджет (стр. с 280 по 470 кроме стр. 291)</t>
  </si>
  <si>
    <t>Раҳбар</t>
  </si>
  <si>
    <t>Бош бухгалтер</t>
  </si>
  <si>
    <t>2017 йил 1 январдан 2018 йил 1 январгача</t>
  </si>
  <si>
    <t>по ОКЭД</t>
  </si>
  <si>
    <t>ФАРГОНА ЙУЛИ КУЧАСИ КУЙЛИК ДЕХКОН БОЗОРИ</t>
  </si>
  <si>
    <t>Руководитель____________________________Н.М.Темиров</t>
  </si>
  <si>
    <t>Торговли</t>
  </si>
  <si>
    <t>Валовая прибыль (убыток) от реализации продукции (товаров,работ и услуг) (стр.010-020)</t>
  </si>
  <si>
    <t>Гл.Бухгалтер_____________________________Ш.М.Исломов</t>
  </si>
  <si>
    <t>с 1 января по 1 января 2018 года</t>
  </si>
  <si>
    <t>Хисобот даври учун хисоб-китоб бўйича тўланади-начис
Причитается по расчету за отчетный период</t>
  </si>
  <si>
    <t>Хисобот -оплата 
даври учун 
хисоб-китоб бўйича хисоблангандан хақиқатда тўлангани
Фактически внесено из причитающихся по расчету за отчетный период</t>
  </si>
  <si>
    <t>Руководитель_______________________Н.М.Темиров</t>
  </si>
  <si>
    <t>Главный бухгалтер__________________Ш.М.Исломов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</si>
</sst>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 ;[Red]\-#,##0.00\ "/>
    <numFmt numFmtId="165" formatCode="#,##0.0_ ;[Red]\-#,##0.0\ "/>
    <numFmt numFmtId="166" formatCode="#,##0.0"/>
    <numFmt numFmtId="167" formatCode="0.0"/>
    <numFmt numFmtId="168" formatCode="0.000"/>
    <numFmt numFmtId="169" formatCode="0.00000"/>
  </numFmts>
  <fonts count="13" x14ac:knownFonts="1">
    <font>
      <sz val="10"/>
      <name val="Arial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3"/>
      <color indexed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64">
    <xf numFmtId="0" fontId="0" fillId="0" borderId="0" xfId="0"/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right" vertical="center"/>
    </xf>
    <xf numFmtId="165" fontId="1" fillId="4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9" fontId="7" fillId="0" borderId="0" xfId="0" applyNumberFormat="1" applyFont="1" applyBorder="1" applyAlignment="1">
      <alignment horizontal="center" vertical="center"/>
    </xf>
    <xf numFmtId="165" fontId="7" fillId="4" borderId="0" xfId="0" applyNumberFormat="1" applyFont="1" applyFill="1" applyBorder="1" applyAlignment="1">
      <alignment horizontal="right" vertical="center"/>
    </xf>
    <xf numFmtId="167" fontId="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165" fontId="7" fillId="0" borderId="0" xfId="0" applyNumberFormat="1" applyFont="1" applyAlignment="1">
      <alignment vertical="center"/>
    </xf>
    <xf numFmtId="166" fontId="0" fillId="0" borderId="0" xfId="0" applyNumberFormat="1" applyAlignment="1">
      <alignment horizontal="left"/>
    </xf>
    <xf numFmtId="165" fontId="1" fillId="4" borderId="4" xfId="0" applyNumberFormat="1" applyFont="1" applyFill="1" applyBorder="1" applyAlignment="1">
      <alignment horizontal="right" vertical="center"/>
    </xf>
    <xf numFmtId="169" fontId="7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2" fontId="0" fillId="0" borderId="0" xfId="0" applyNumberFormat="1"/>
    <xf numFmtId="167" fontId="0" fillId="0" borderId="0" xfId="0" applyNumberFormat="1"/>
    <xf numFmtId="0" fontId="3" fillId="0" borderId="0" xfId="0" applyFont="1" applyAlignment="1">
      <alignment horizontal="right" vertical="center" wrapText="1"/>
    </xf>
    <xf numFmtId="164" fontId="7" fillId="4" borderId="1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0" fillId="0" borderId="0" xfId="0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66" fontId="0" fillId="5" borderId="4" xfId="0" applyNumberFormat="1" applyFont="1" applyFill="1" applyBorder="1" applyAlignment="1">
      <alignment horizontal="center" vertical="center"/>
    </xf>
    <xf numFmtId="166" fontId="0" fillId="5" borderId="9" xfId="0" applyNumberFormat="1" applyFont="1" applyFill="1" applyBorder="1" applyAlignment="1">
      <alignment horizontal="center" vertical="center"/>
    </xf>
    <xf numFmtId="166" fontId="0" fillId="5" borderId="8" xfId="0" applyNumberFormat="1" applyFont="1" applyFill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4" fontId="0" fillId="0" borderId="8" xfId="0" applyNumberFormat="1" applyFont="1" applyBorder="1" applyAlignment="1">
      <alignment horizontal="center" vertical="center"/>
    </xf>
    <xf numFmtId="166" fontId="0" fillId="6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0" fillId="5" borderId="4" xfId="0" applyNumberFormat="1" applyFont="1" applyFill="1" applyBorder="1" applyAlignment="1">
      <alignment horizontal="center" vertical="center"/>
    </xf>
    <xf numFmtId="4" fontId="0" fillId="5" borderId="9" xfId="0" applyNumberFormat="1" applyFont="1" applyFill="1" applyBorder="1" applyAlignment="1">
      <alignment horizontal="center" vertical="center"/>
    </xf>
    <xf numFmtId="4" fontId="0" fillId="5" borderId="8" xfId="0" applyNumberFormat="1" applyFont="1" applyFill="1" applyBorder="1" applyAlignment="1">
      <alignment horizontal="center" vertical="center"/>
    </xf>
    <xf numFmtId="166" fontId="0" fillId="6" borderId="4" xfId="0" applyNumberFormat="1" applyFont="1" applyFill="1" applyBorder="1" applyAlignment="1">
      <alignment horizontal="center" vertical="center"/>
    </xf>
    <xf numFmtId="166" fontId="0" fillId="6" borderId="9" xfId="0" applyNumberFormat="1" applyFont="1" applyFill="1" applyBorder="1" applyAlignment="1">
      <alignment horizontal="center" vertical="center"/>
    </xf>
    <xf numFmtId="166" fontId="0" fillId="6" borderId="8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6" fontId="3" fillId="6" borderId="4" xfId="0" applyNumberFormat="1" applyFont="1" applyFill="1" applyBorder="1" applyAlignment="1">
      <alignment horizontal="center" vertical="center"/>
    </xf>
    <xf numFmtId="166" fontId="3" fillId="6" borderId="8" xfId="0" applyNumberFormat="1" applyFont="1" applyFill="1" applyBorder="1" applyAlignment="1">
      <alignment horizontal="center" vertical="center"/>
    </xf>
    <xf numFmtId="166" fontId="8" fillId="5" borderId="4" xfId="0" applyNumberFormat="1" applyFont="1" applyFill="1" applyBorder="1" applyAlignment="1">
      <alignment horizontal="center" vertical="center" wrapText="1"/>
    </xf>
    <xf numFmtId="166" fontId="8" fillId="5" borderId="8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6" fontId="3" fillId="5" borderId="4" xfId="0" applyNumberFormat="1" applyFont="1" applyFill="1" applyBorder="1" applyAlignment="1">
      <alignment horizontal="center" vertical="center" wrapText="1"/>
    </xf>
    <xf numFmtId="166" fontId="3" fillId="5" borderId="8" xfId="0" applyNumberFormat="1" applyFont="1" applyFill="1" applyBorder="1" applyAlignment="1">
      <alignment horizontal="center" vertical="center" wrapText="1"/>
    </xf>
    <xf numFmtId="166" fontId="2" fillId="5" borderId="7" xfId="0" applyNumberFormat="1" applyFont="1" applyFill="1" applyBorder="1" applyAlignment="1">
      <alignment horizontal="center" vertical="center"/>
    </xf>
    <xf numFmtId="166" fontId="8" fillId="5" borderId="10" xfId="0" applyNumberFormat="1" applyFont="1" applyFill="1" applyBorder="1" applyAlignment="1">
      <alignment horizontal="center" vertical="center"/>
    </xf>
    <xf numFmtId="166" fontId="8" fillId="5" borderId="11" xfId="0" applyNumberFormat="1" applyFont="1" applyFill="1" applyBorder="1" applyAlignment="1">
      <alignment horizontal="center" vertical="center"/>
    </xf>
    <xf numFmtId="166" fontId="8" fillId="5" borderId="12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166" fontId="3" fillId="5" borderId="7" xfId="0" applyNumberFormat="1" applyFont="1" applyFill="1" applyBorder="1" applyAlignment="1">
      <alignment horizontal="center" vertical="center"/>
    </xf>
    <xf numFmtId="166" fontId="3" fillId="5" borderId="10" xfId="0" applyNumberFormat="1" applyFont="1" applyFill="1" applyBorder="1" applyAlignment="1">
      <alignment horizontal="center" vertical="center"/>
    </xf>
    <xf numFmtId="166" fontId="3" fillId="5" borderId="11" xfId="0" applyNumberFormat="1" applyFont="1" applyFill="1" applyBorder="1" applyAlignment="1">
      <alignment horizontal="center" vertical="center"/>
    </xf>
    <xf numFmtId="166" fontId="3" fillId="5" borderId="12" xfId="0" applyNumberFormat="1" applyFont="1" applyFill="1" applyBorder="1" applyAlignment="1">
      <alignment horizontal="center" vertical="center"/>
    </xf>
    <xf numFmtId="166" fontId="3" fillId="6" borderId="7" xfId="0" applyNumberFormat="1" applyFont="1" applyFill="1" applyBorder="1" applyAlignment="1">
      <alignment horizontal="center" vertical="center"/>
    </xf>
    <xf numFmtId="166" fontId="3" fillId="6" borderId="10" xfId="0" applyNumberFormat="1" applyFont="1" applyFill="1" applyBorder="1" applyAlignment="1">
      <alignment horizontal="center" vertical="center"/>
    </xf>
    <xf numFmtId="166" fontId="3" fillId="6" borderId="11" xfId="0" applyNumberFormat="1" applyFont="1" applyFill="1" applyBorder="1" applyAlignment="1">
      <alignment horizontal="center" vertical="center"/>
    </xf>
    <xf numFmtId="166" fontId="3" fillId="6" borderId="12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</cellXfs>
  <cellStyles count="4">
    <cellStyle name="Обычный" xfId="0" builtinId="0"/>
    <cellStyle name="Обычный 3" xfId="1"/>
    <cellStyle name="Обычный 5" xfId="2"/>
    <cellStyle name="Обычный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6"/>
  <sheetViews>
    <sheetView tabSelected="1" workbookViewId="0">
      <selection activeCell="G32" sqref="G32"/>
    </sheetView>
  </sheetViews>
  <sheetFormatPr defaultColWidth="9.109375" defaultRowHeight="13.2" x14ac:dyDescent="0.25"/>
  <cols>
    <col min="1" max="1" width="1.6640625" style="16" customWidth="1"/>
    <col min="2" max="2" width="24" style="16" customWidth="1"/>
    <col min="3" max="3" width="8" style="16" customWidth="1"/>
    <col min="4" max="4" width="3.88671875" style="16" bestFit="1" customWidth="1"/>
    <col min="5" max="5" width="4.109375" style="16" customWidth="1"/>
    <col min="6" max="6" width="7.5546875" style="16" bestFit="1" customWidth="1"/>
    <col min="7" max="7" width="27" style="16" customWidth="1"/>
    <col min="8" max="8" width="16.5546875" style="16" customWidth="1"/>
    <col min="9" max="9" width="15.6640625" style="41" customWidth="1"/>
    <col min="10" max="10" width="1.6640625" style="16" customWidth="1"/>
    <col min="11" max="16384" width="9.109375" style="16"/>
  </cols>
  <sheetData>
    <row r="1" spans="1:9" x14ac:dyDescent="0.25">
      <c r="A1" s="15" t="s">
        <v>241</v>
      </c>
      <c r="B1" s="79"/>
      <c r="C1" s="79"/>
      <c r="D1" s="79"/>
      <c r="E1" s="79"/>
      <c r="F1" s="79"/>
      <c r="G1" s="79"/>
      <c r="H1" s="79"/>
      <c r="I1" s="79"/>
    </row>
    <row r="2" spans="1:9" ht="34.5" customHeight="1" x14ac:dyDescent="0.25">
      <c r="B2" s="80" t="s">
        <v>240</v>
      </c>
      <c r="C2" s="80"/>
      <c r="D2" s="80"/>
      <c r="E2" s="80"/>
      <c r="F2" s="80"/>
      <c r="G2" s="80"/>
      <c r="H2" s="80"/>
      <c r="I2" s="80"/>
    </row>
    <row r="3" spans="1:9" ht="26.1" customHeight="1" x14ac:dyDescent="0.25">
      <c r="B3" s="81" t="s">
        <v>239</v>
      </c>
      <c r="C3" s="81"/>
      <c r="D3" s="81"/>
      <c r="E3" s="81"/>
      <c r="F3" s="81"/>
      <c r="G3" s="81"/>
      <c r="H3" s="81"/>
      <c r="I3" s="81"/>
    </row>
    <row r="4" spans="1:9" x14ac:dyDescent="0.25">
      <c r="B4" s="42" t="s">
        <v>219</v>
      </c>
      <c r="C4" s="3">
        <v>2017</v>
      </c>
      <c r="D4" s="40" t="s">
        <v>0</v>
      </c>
      <c r="E4" s="3">
        <v>4</v>
      </c>
      <c r="F4" s="82" t="s">
        <v>174</v>
      </c>
      <c r="G4" s="82"/>
      <c r="H4" s="83"/>
      <c r="I4" s="13" t="s">
        <v>220</v>
      </c>
    </row>
    <row r="5" spans="1:9" x14ac:dyDescent="0.25">
      <c r="B5" s="84" t="s">
        <v>175</v>
      </c>
      <c r="C5" s="84"/>
      <c r="D5" s="84"/>
      <c r="E5" s="84"/>
      <c r="F5" s="84"/>
      <c r="G5" s="84"/>
      <c r="H5" s="85"/>
      <c r="I5" s="17" t="s">
        <v>221</v>
      </c>
    </row>
    <row r="6" spans="1:9" ht="3.9" customHeight="1" x14ac:dyDescent="0.25">
      <c r="B6" s="78"/>
      <c r="C6" s="78"/>
      <c r="D6" s="78"/>
      <c r="E6" s="78"/>
      <c r="F6" s="78"/>
      <c r="G6" s="78"/>
      <c r="H6" s="78"/>
      <c r="I6" s="78"/>
    </row>
    <row r="7" spans="1:9" x14ac:dyDescent="0.25">
      <c r="B7" s="2" t="s">
        <v>178</v>
      </c>
      <c r="C7" s="86" t="s">
        <v>244</v>
      </c>
      <c r="D7" s="86"/>
      <c r="E7" s="86"/>
      <c r="F7" s="86"/>
      <c r="G7" s="86"/>
      <c r="H7" s="4" t="s">
        <v>182</v>
      </c>
      <c r="I7" s="18">
        <v>17491203</v>
      </c>
    </row>
    <row r="8" spans="1:9" ht="3.9" customHeight="1" x14ac:dyDescent="0.25">
      <c r="B8" s="78"/>
      <c r="C8" s="78"/>
      <c r="D8" s="78"/>
      <c r="E8" s="78"/>
      <c r="F8" s="78"/>
      <c r="G8" s="78"/>
      <c r="H8" s="78"/>
      <c r="I8" s="78"/>
    </row>
    <row r="9" spans="1:9" x14ac:dyDescent="0.25">
      <c r="B9" s="2" t="s">
        <v>176</v>
      </c>
      <c r="C9" s="86" t="s">
        <v>245</v>
      </c>
      <c r="D9" s="86"/>
      <c r="E9" s="86"/>
      <c r="F9" s="86"/>
      <c r="G9" s="86"/>
      <c r="H9" s="73" t="s">
        <v>417</v>
      </c>
      <c r="I9" s="19">
        <v>68201</v>
      </c>
    </row>
    <row r="10" spans="1:9" ht="14.25" customHeight="1" x14ac:dyDescent="0.25">
      <c r="B10" s="78"/>
      <c r="C10" s="78"/>
      <c r="D10" s="78"/>
      <c r="E10" s="78"/>
      <c r="F10" s="78"/>
      <c r="G10" s="78"/>
      <c r="H10" s="78"/>
      <c r="I10" s="78"/>
    </row>
    <row r="11" spans="1:9" ht="26.4" x14ac:dyDescent="0.25">
      <c r="B11" s="2" t="s">
        <v>191</v>
      </c>
      <c r="C11" s="86"/>
      <c r="D11" s="86"/>
      <c r="E11" s="86"/>
      <c r="F11" s="86"/>
      <c r="G11" s="86"/>
      <c r="H11" s="4" t="s">
        <v>183</v>
      </c>
      <c r="I11" s="19">
        <v>1150</v>
      </c>
    </row>
    <row r="12" spans="1:9" ht="3.9" customHeight="1" x14ac:dyDescent="0.25">
      <c r="B12" s="78"/>
      <c r="C12" s="78"/>
      <c r="D12" s="78"/>
      <c r="E12" s="78"/>
      <c r="F12" s="78"/>
      <c r="G12" s="78"/>
      <c r="H12" s="78"/>
      <c r="I12" s="78"/>
    </row>
    <row r="13" spans="1:9" x14ac:dyDescent="0.25">
      <c r="B13" s="2" t="s">
        <v>190</v>
      </c>
      <c r="C13" s="86"/>
      <c r="D13" s="86"/>
      <c r="E13" s="86"/>
      <c r="F13" s="86"/>
      <c r="G13" s="86"/>
      <c r="H13" s="4" t="s">
        <v>184</v>
      </c>
      <c r="I13" s="19">
        <v>144</v>
      </c>
    </row>
    <row r="14" spans="1:9" ht="11.25" customHeight="1" x14ac:dyDescent="0.25">
      <c r="B14" s="78"/>
      <c r="C14" s="78"/>
      <c r="D14" s="78"/>
      <c r="E14" s="78"/>
      <c r="F14" s="78"/>
      <c r="G14" s="78"/>
      <c r="H14" s="78"/>
      <c r="I14" s="78"/>
    </row>
    <row r="15" spans="1:9" ht="26.4" x14ac:dyDescent="0.25">
      <c r="B15" s="2" t="s">
        <v>180</v>
      </c>
      <c r="C15" s="86" t="s">
        <v>246</v>
      </c>
      <c r="D15" s="86"/>
      <c r="E15" s="86"/>
      <c r="F15" s="86"/>
      <c r="G15" s="86"/>
      <c r="H15" s="4" t="s">
        <v>192</v>
      </c>
      <c r="I15" s="19">
        <v>1006</v>
      </c>
    </row>
    <row r="16" spans="1:9" ht="11.25" customHeight="1" x14ac:dyDescent="0.25">
      <c r="B16" s="78"/>
      <c r="C16" s="78"/>
      <c r="D16" s="78"/>
      <c r="E16" s="78"/>
      <c r="F16" s="78"/>
      <c r="G16" s="78"/>
      <c r="H16" s="78"/>
      <c r="I16" s="78"/>
    </row>
    <row r="17" spans="2:9" x14ac:dyDescent="0.25">
      <c r="B17" s="82" t="s">
        <v>177</v>
      </c>
      <c r="C17" s="82"/>
      <c r="D17" s="82"/>
      <c r="E17" s="82"/>
      <c r="F17" s="82"/>
      <c r="G17" s="82"/>
      <c r="H17" s="4" t="s">
        <v>185</v>
      </c>
      <c r="I17" s="19">
        <v>200981420</v>
      </c>
    </row>
    <row r="18" spans="2:9" ht="12.75" customHeight="1" x14ac:dyDescent="0.25">
      <c r="B18" s="78"/>
      <c r="C18" s="78"/>
      <c r="D18" s="78"/>
      <c r="E18" s="78"/>
      <c r="F18" s="78"/>
      <c r="G18" s="78"/>
      <c r="H18" s="78"/>
      <c r="I18" s="78"/>
    </row>
    <row r="19" spans="2:9" x14ac:dyDescent="0.25">
      <c r="B19" s="2" t="s">
        <v>181</v>
      </c>
      <c r="C19" s="86" t="s">
        <v>247</v>
      </c>
      <c r="D19" s="86"/>
      <c r="E19" s="86"/>
      <c r="F19" s="86"/>
      <c r="G19" s="86"/>
      <c r="H19" s="4" t="s">
        <v>186</v>
      </c>
      <c r="I19" s="19">
        <v>1726264</v>
      </c>
    </row>
    <row r="20" spans="2:9" ht="12.75" customHeight="1" x14ac:dyDescent="0.25">
      <c r="B20" s="78"/>
      <c r="C20" s="78"/>
      <c r="D20" s="78"/>
      <c r="E20" s="78"/>
      <c r="F20" s="78"/>
      <c r="G20" s="78"/>
      <c r="H20" s="78"/>
      <c r="I20" s="78"/>
    </row>
    <row r="21" spans="2:9" x14ac:dyDescent="0.25">
      <c r="B21" s="2" t="s">
        <v>222</v>
      </c>
      <c r="C21" s="86" t="s">
        <v>418</v>
      </c>
      <c r="D21" s="86"/>
      <c r="E21" s="86"/>
      <c r="F21" s="86"/>
      <c r="G21" s="86"/>
      <c r="H21" s="4" t="s">
        <v>187</v>
      </c>
      <c r="I21" s="20"/>
    </row>
    <row r="22" spans="2:9" ht="15.75" customHeight="1" x14ac:dyDescent="0.25">
      <c r="B22" s="78"/>
      <c r="C22" s="78"/>
      <c r="D22" s="78"/>
      <c r="E22" s="78"/>
      <c r="F22" s="78"/>
      <c r="G22" s="78"/>
      <c r="H22" s="78"/>
      <c r="I22" s="78"/>
    </row>
    <row r="23" spans="2:9" ht="16.8" x14ac:dyDescent="0.25">
      <c r="B23" s="87" t="s">
        <v>179</v>
      </c>
      <c r="C23" s="87"/>
      <c r="D23" s="87"/>
      <c r="E23" s="87"/>
      <c r="F23" s="87"/>
      <c r="G23" s="87"/>
      <c r="H23" s="42" t="s">
        <v>188</v>
      </c>
      <c r="I23" s="20"/>
    </row>
    <row r="24" spans="2:9" ht="3.9" customHeight="1" x14ac:dyDescent="0.25">
      <c r="B24" s="78"/>
      <c r="C24" s="78"/>
      <c r="D24" s="78"/>
      <c r="E24" s="78"/>
      <c r="F24" s="78"/>
      <c r="G24" s="78"/>
      <c r="H24" s="78"/>
      <c r="I24" s="78"/>
    </row>
    <row r="25" spans="2:9" ht="26.4" x14ac:dyDescent="0.25">
      <c r="B25" s="78"/>
      <c r="C25" s="78"/>
      <c r="D25" s="78"/>
      <c r="E25" s="78"/>
      <c r="F25" s="78"/>
      <c r="G25" s="78"/>
      <c r="H25" s="42" t="s">
        <v>189</v>
      </c>
      <c r="I25" s="20"/>
    </row>
    <row r="26" spans="2:9" x14ac:dyDescent="0.25">
      <c r="B26" s="16" t="s">
        <v>242</v>
      </c>
    </row>
  </sheetData>
  <mergeCells count="25">
    <mergeCell ref="B25:G25"/>
    <mergeCell ref="C19:G19"/>
    <mergeCell ref="B20:I20"/>
    <mergeCell ref="C21:G21"/>
    <mergeCell ref="B22:I22"/>
    <mergeCell ref="B23:G23"/>
    <mergeCell ref="B24:I24"/>
    <mergeCell ref="B18:I18"/>
    <mergeCell ref="C7:G7"/>
    <mergeCell ref="B8:I8"/>
    <mergeCell ref="C9:G9"/>
    <mergeCell ref="B10:I10"/>
    <mergeCell ref="C11:G11"/>
    <mergeCell ref="B12:I12"/>
    <mergeCell ref="C13:G13"/>
    <mergeCell ref="B14:I14"/>
    <mergeCell ref="C15:G15"/>
    <mergeCell ref="B16:I16"/>
    <mergeCell ref="B17:G17"/>
    <mergeCell ref="B6:I6"/>
    <mergeCell ref="B1:I1"/>
    <mergeCell ref="B2:I2"/>
    <mergeCell ref="B3:I3"/>
    <mergeCell ref="F4:H4"/>
    <mergeCell ref="B5:H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2"/>
  <sheetViews>
    <sheetView topLeftCell="A35" workbookViewId="0">
      <selection activeCell="I43" sqref="I43"/>
    </sheetView>
  </sheetViews>
  <sheetFormatPr defaultColWidth="9.109375" defaultRowHeight="13.2" x14ac:dyDescent="0.25"/>
  <cols>
    <col min="1" max="1" width="0.5546875" style="23" customWidth="1"/>
    <col min="2" max="2" width="72.5546875" style="23" customWidth="1"/>
    <col min="3" max="3" width="6" style="23" customWidth="1"/>
    <col min="4" max="4" width="14.109375" style="23" customWidth="1"/>
    <col min="5" max="5" width="15.44140625" style="23" customWidth="1"/>
    <col min="6" max="6" width="7.5546875" style="23" customWidth="1"/>
    <col min="7" max="7" width="9.109375" style="23"/>
    <col min="8" max="8" width="13.5546875" style="23" customWidth="1"/>
    <col min="9" max="9" width="9.109375" style="23"/>
    <col min="10" max="10" width="9.88671875" style="23" customWidth="1"/>
    <col min="11" max="16384" width="9.109375" style="23"/>
  </cols>
  <sheetData>
    <row r="1" spans="2:10" ht="26.1" customHeight="1" x14ac:dyDescent="0.25">
      <c r="B1" s="88" t="s">
        <v>239</v>
      </c>
      <c r="C1" s="88"/>
      <c r="D1" s="88"/>
      <c r="E1" s="88"/>
    </row>
    <row r="2" spans="2:10" ht="39.6" x14ac:dyDescent="0.25">
      <c r="B2" s="21" t="s">
        <v>1</v>
      </c>
      <c r="C2" s="29" t="s">
        <v>173</v>
      </c>
      <c r="D2" s="29" t="s">
        <v>193</v>
      </c>
      <c r="E2" s="29" t="s">
        <v>194</v>
      </c>
    </row>
    <row r="3" spans="2:10" x14ac:dyDescent="0.25">
      <c r="B3" s="7">
        <v>1</v>
      </c>
      <c r="C3" s="12">
        <v>2</v>
      </c>
      <c r="D3" s="12">
        <v>3</v>
      </c>
      <c r="E3" s="12">
        <v>4</v>
      </c>
    </row>
    <row r="4" spans="2:10" ht="22.5" customHeight="1" x14ac:dyDescent="0.25">
      <c r="B4" s="21" t="s">
        <v>3</v>
      </c>
      <c r="C4" s="8" t="s">
        <v>221</v>
      </c>
      <c r="D4" s="24"/>
      <c r="E4" s="24"/>
    </row>
    <row r="5" spans="2:10" ht="18.75" customHeight="1" x14ac:dyDescent="0.25">
      <c r="B5" s="21" t="s">
        <v>4</v>
      </c>
      <c r="C5" s="8" t="s">
        <v>221</v>
      </c>
      <c r="D5" s="24"/>
      <c r="E5" s="24"/>
    </row>
    <row r="6" spans="2:10" ht="20.25" customHeight="1" x14ac:dyDescent="0.25">
      <c r="B6" s="21" t="s">
        <v>224</v>
      </c>
      <c r="C6" s="8" t="s">
        <v>221</v>
      </c>
      <c r="D6" s="24"/>
      <c r="E6" s="24"/>
    </row>
    <row r="7" spans="2:10" x14ac:dyDescent="0.25">
      <c r="B7" s="9" t="s">
        <v>5</v>
      </c>
      <c r="C7" s="8" t="s">
        <v>7</v>
      </c>
      <c r="D7" s="30">
        <v>6974369.2000000002</v>
      </c>
      <c r="E7" s="30">
        <v>7868148.7000000002</v>
      </c>
    </row>
    <row r="8" spans="2:10" x14ac:dyDescent="0.25">
      <c r="B8" s="9" t="s">
        <v>6</v>
      </c>
      <c r="C8" s="8" t="s">
        <v>9</v>
      </c>
      <c r="D8" s="30">
        <v>1347273.9</v>
      </c>
      <c r="E8" s="30">
        <v>1837295.5</v>
      </c>
      <c r="H8" s="39"/>
    </row>
    <row r="9" spans="2:10" x14ac:dyDescent="0.25">
      <c r="B9" s="9" t="s">
        <v>10</v>
      </c>
      <c r="C9" s="8" t="s">
        <v>11</v>
      </c>
      <c r="D9" s="30">
        <f>D7-D8</f>
        <v>5627095.3000000007</v>
      </c>
      <c r="E9" s="30">
        <f>E7-E8</f>
        <v>6030853.2000000002</v>
      </c>
      <c r="J9" s="69"/>
    </row>
    <row r="10" spans="2:10" x14ac:dyDescent="0.25">
      <c r="B10" s="9" t="s">
        <v>12</v>
      </c>
      <c r="C10" s="8" t="s">
        <v>221</v>
      </c>
      <c r="D10" s="30"/>
      <c r="E10" s="30"/>
      <c r="H10" s="39"/>
    </row>
    <row r="11" spans="2:10" x14ac:dyDescent="0.25">
      <c r="B11" s="9" t="s">
        <v>225</v>
      </c>
      <c r="C11" s="8" t="s">
        <v>8</v>
      </c>
      <c r="D11" s="30"/>
      <c r="E11" s="30"/>
    </row>
    <row r="12" spans="2:10" x14ac:dyDescent="0.25">
      <c r="B12" s="9" t="s">
        <v>226</v>
      </c>
      <c r="C12" s="8" t="s">
        <v>13</v>
      </c>
      <c r="D12" s="30"/>
      <c r="E12" s="30"/>
      <c r="H12" s="39"/>
    </row>
    <row r="13" spans="2:10" x14ac:dyDescent="0.25">
      <c r="B13" s="9" t="s">
        <v>14</v>
      </c>
      <c r="C13" s="8" t="s">
        <v>15</v>
      </c>
      <c r="D13" s="30"/>
      <c r="E13" s="30"/>
    </row>
    <row r="14" spans="2:10" ht="20.25" customHeight="1" x14ac:dyDescent="0.25">
      <c r="B14" s="9" t="s">
        <v>201</v>
      </c>
      <c r="C14" s="10" t="s">
        <v>18</v>
      </c>
      <c r="D14" s="31">
        <f>D15+D16+D19</f>
        <v>379884.9</v>
      </c>
      <c r="E14" s="31">
        <f>E15+E16+E19</f>
        <v>379884.9</v>
      </c>
    </row>
    <row r="15" spans="2:10" x14ac:dyDescent="0.25">
      <c r="B15" s="9" t="s">
        <v>16</v>
      </c>
      <c r="C15" s="8" t="s">
        <v>17</v>
      </c>
      <c r="D15" s="30">
        <v>374630.9</v>
      </c>
      <c r="E15" s="30">
        <v>374630.9</v>
      </c>
    </row>
    <row r="16" spans="2:10" x14ac:dyDescent="0.25">
      <c r="B16" s="9" t="s">
        <v>19</v>
      </c>
      <c r="C16" s="8" t="s">
        <v>20</v>
      </c>
      <c r="D16" s="30">
        <v>2500</v>
      </c>
      <c r="E16" s="30">
        <v>2500</v>
      </c>
    </row>
    <row r="17" spans="2:5" x14ac:dyDescent="0.25">
      <c r="B17" s="9" t="s">
        <v>202</v>
      </c>
      <c r="C17" s="8" t="s">
        <v>21</v>
      </c>
      <c r="D17" s="30"/>
      <c r="E17" s="30"/>
    </row>
    <row r="18" spans="2:5" x14ac:dyDescent="0.25">
      <c r="B18" s="9" t="s">
        <v>25</v>
      </c>
      <c r="C18" s="8" t="s">
        <v>22</v>
      </c>
      <c r="D18" s="30"/>
      <c r="E18" s="30"/>
    </row>
    <row r="19" spans="2:5" x14ac:dyDescent="0.25">
      <c r="B19" s="9" t="s">
        <v>26</v>
      </c>
      <c r="C19" s="8" t="s">
        <v>23</v>
      </c>
      <c r="D19" s="30">
        <v>2754</v>
      </c>
      <c r="E19" s="30">
        <v>2754</v>
      </c>
    </row>
    <row r="20" spans="2:5" x14ac:dyDescent="0.25">
      <c r="B20" s="9" t="s">
        <v>27</v>
      </c>
      <c r="C20" s="8" t="s">
        <v>24</v>
      </c>
      <c r="D20" s="30"/>
      <c r="E20" s="30"/>
    </row>
    <row r="21" spans="2:5" x14ac:dyDescent="0.25">
      <c r="B21" s="9" t="s">
        <v>227</v>
      </c>
      <c r="C21" s="8" t="s">
        <v>28</v>
      </c>
      <c r="D21" s="30">
        <v>899268.3</v>
      </c>
      <c r="E21" s="30">
        <v>899268.4</v>
      </c>
    </row>
    <row r="22" spans="2:5" x14ac:dyDescent="0.25">
      <c r="B22" s="9" t="s">
        <v>228</v>
      </c>
      <c r="C22" s="8" t="s">
        <v>29</v>
      </c>
      <c r="D22" s="30"/>
      <c r="E22" s="30"/>
    </row>
    <row r="23" spans="2:5" x14ac:dyDescent="0.25">
      <c r="B23" s="9" t="s">
        <v>203</v>
      </c>
      <c r="C23" s="8" t="s">
        <v>30</v>
      </c>
      <c r="D23" s="30"/>
      <c r="E23" s="30"/>
    </row>
    <row r="24" spans="2:5" ht="24" customHeight="1" x14ac:dyDescent="0.25">
      <c r="B24" s="9" t="s">
        <v>195</v>
      </c>
      <c r="C24" s="8" t="s">
        <v>31</v>
      </c>
      <c r="D24" s="30">
        <f>D9+D14+D21</f>
        <v>6906248.5000000009</v>
      </c>
      <c r="E24" s="30">
        <f>E9+E14+E21</f>
        <v>7310006.5000000009</v>
      </c>
    </row>
    <row r="25" spans="2:5" ht="22.5" customHeight="1" x14ac:dyDescent="0.25">
      <c r="B25" s="21" t="s">
        <v>32</v>
      </c>
      <c r="C25" s="8" t="s">
        <v>221</v>
      </c>
      <c r="D25" s="30"/>
      <c r="E25" s="30"/>
    </row>
    <row r="26" spans="2:5" ht="21.75" customHeight="1" x14ac:dyDescent="0.25">
      <c r="B26" s="9" t="s">
        <v>204</v>
      </c>
      <c r="C26" s="8" t="s">
        <v>33</v>
      </c>
      <c r="D26" s="31">
        <f>D27+D28</f>
        <v>63845.8</v>
      </c>
      <c r="E26" s="31">
        <f>E27+E28</f>
        <v>14522.4</v>
      </c>
    </row>
    <row r="27" spans="2:5" x14ac:dyDescent="0.25">
      <c r="B27" s="9" t="s">
        <v>34</v>
      </c>
      <c r="C27" s="8" t="s">
        <v>35</v>
      </c>
      <c r="D27" s="30">
        <v>63845.8</v>
      </c>
      <c r="E27" s="30">
        <v>14522.4</v>
      </c>
    </row>
    <row r="28" spans="2:5" x14ac:dyDescent="0.25">
      <c r="B28" s="9" t="s">
        <v>37</v>
      </c>
      <c r="C28" s="8" t="s">
        <v>39</v>
      </c>
      <c r="D28" s="30"/>
      <c r="E28" s="30"/>
    </row>
    <row r="29" spans="2:5" x14ac:dyDescent="0.25">
      <c r="B29" s="9" t="s">
        <v>36</v>
      </c>
      <c r="C29" s="8" t="s">
        <v>40</v>
      </c>
      <c r="D29" s="30"/>
      <c r="E29" s="30"/>
    </row>
    <row r="30" spans="2:5" x14ac:dyDescent="0.25">
      <c r="B30" s="9" t="s">
        <v>38</v>
      </c>
      <c r="C30" s="8" t="s">
        <v>41</v>
      </c>
      <c r="D30" s="30"/>
      <c r="E30" s="30"/>
    </row>
    <row r="31" spans="2:5" x14ac:dyDescent="0.25">
      <c r="B31" s="9" t="s">
        <v>42</v>
      </c>
      <c r="C31" s="8" t="s">
        <v>43</v>
      </c>
      <c r="D31" s="30">
        <v>1165.0999999999999</v>
      </c>
      <c r="E31" s="30">
        <v>0</v>
      </c>
    </row>
    <row r="32" spans="2:5" x14ac:dyDescent="0.25">
      <c r="B32" s="9" t="s">
        <v>44</v>
      </c>
      <c r="C32" s="8" t="s">
        <v>45</v>
      </c>
      <c r="D32" s="30"/>
      <c r="E32" s="30"/>
    </row>
    <row r="33" spans="2:8" ht="21" customHeight="1" x14ac:dyDescent="0.25">
      <c r="B33" s="9" t="s">
        <v>46</v>
      </c>
      <c r="C33" s="8" t="s">
        <v>47</v>
      </c>
      <c r="D33" s="30">
        <f>D34+D35+D36+D37+D38+D39+D40+D41+D42+D43+D44</f>
        <v>521692.39999999997</v>
      </c>
      <c r="E33" s="30">
        <f>E34+E35+E36+E37+E38+E39+E40+E41+E42+E43+E44</f>
        <v>1147859</v>
      </c>
    </row>
    <row r="34" spans="2:8" x14ac:dyDescent="0.25">
      <c r="B34" s="9" t="s">
        <v>217</v>
      </c>
      <c r="C34" s="8" t="s">
        <v>48</v>
      </c>
      <c r="D34" s="30"/>
      <c r="E34" s="30"/>
    </row>
    <row r="35" spans="2:8" x14ac:dyDescent="0.25">
      <c r="B35" s="9" t="s">
        <v>49</v>
      </c>
      <c r="C35" s="8" t="s">
        <v>51</v>
      </c>
      <c r="D35" s="30"/>
      <c r="E35" s="30"/>
    </row>
    <row r="36" spans="2:8" x14ac:dyDescent="0.25">
      <c r="B36" s="9" t="s">
        <v>50</v>
      </c>
      <c r="C36" s="8" t="s">
        <v>52</v>
      </c>
      <c r="D36" s="30"/>
      <c r="E36" s="30"/>
    </row>
    <row r="37" spans="2:8" x14ac:dyDescent="0.25">
      <c r="B37" s="9" t="s">
        <v>53</v>
      </c>
      <c r="C37" s="8" t="s">
        <v>54</v>
      </c>
      <c r="D37" s="30"/>
      <c r="E37" s="30"/>
    </row>
    <row r="38" spans="2:8" x14ac:dyDescent="0.25">
      <c r="B38" s="9" t="s">
        <v>55</v>
      </c>
      <c r="C38" s="8" t="s">
        <v>56</v>
      </c>
      <c r="D38" s="30">
        <v>54416.6</v>
      </c>
      <c r="E38" s="30">
        <v>59399.1</v>
      </c>
    </row>
    <row r="39" spans="2:8" x14ac:dyDescent="0.25">
      <c r="B39" s="9" t="s">
        <v>57</v>
      </c>
      <c r="C39" s="8" t="s">
        <v>58</v>
      </c>
      <c r="D39" s="30">
        <v>13530.9</v>
      </c>
      <c r="E39" s="30">
        <v>20065</v>
      </c>
    </row>
    <row r="40" spans="2:8" ht="21" customHeight="1" x14ac:dyDescent="0.25">
      <c r="B40" s="9" t="s">
        <v>216</v>
      </c>
      <c r="C40" s="8" t="s">
        <v>59</v>
      </c>
      <c r="D40" s="30"/>
      <c r="E40" s="30">
        <v>534918</v>
      </c>
    </row>
    <row r="41" spans="2:8" ht="21" customHeight="1" x14ac:dyDescent="0.25">
      <c r="B41" s="9" t="s">
        <v>235</v>
      </c>
      <c r="C41" s="8" t="s">
        <v>60</v>
      </c>
      <c r="D41" s="31"/>
      <c r="E41" s="31">
        <v>18637</v>
      </c>
    </row>
    <row r="42" spans="2:8" x14ac:dyDescent="0.25">
      <c r="B42" s="9" t="s">
        <v>61</v>
      </c>
      <c r="C42" s="8" t="s">
        <v>62</v>
      </c>
      <c r="D42" s="30"/>
      <c r="E42" s="30"/>
      <c r="H42" s="70"/>
    </row>
    <row r="43" spans="2:8" x14ac:dyDescent="0.25">
      <c r="B43" s="9" t="s">
        <v>63</v>
      </c>
      <c r="C43" s="8" t="s">
        <v>64</v>
      </c>
      <c r="D43" s="30">
        <v>58338.3</v>
      </c>
      <c r="E43" s="30">
        <v>58338.3</v>
      </c>
    </row>
    <row r="44" spans="2:8" x14ac:dyDescent="0.25">
      <c r="B44" s="9" t="s">
        <v>65</v>
      </c>
      <c r="C44" s="8" t="s">
        <v>66</v>
      </c>
      <c r="D44" s="30">
        <v>395406.6</v>
      </c>
      <c r="E44" s="30">
        <v>456501.6</v>
      </c>
    </row>
    <row r="45" spans="2:8" x14ac:dyDescent="0.25">
      <c r="B45" s="9" t="s">
        <v>67</v>
      </c>
      <c r="C45" s="8" t="s">
        <v>69</v>
      </c>
      <c r="D45" s="30">
        <f>D47+D49</f>
        <v>39727.599999999999</v>
      </c>
      <c r="E45" s="30">
        <f>E47+E49</f>
        <v>36660.1</v>
      </c>
      <c r="H45" s="68"/>
    </row>
    <row r="46" spans="2:8" x14ac:dyDescent="0.25">
      <c r="B46" s="9" t="s">
        <v>68</v>
      </c>
      <c r="C46" s="8" t="s">
        <v>70</v>
      </c>
      <c r="D46" s="30"/>
      <c r="E46" s="30"/>
    </row>
    <row r="47" spans="2:8" x14ac:dyDescent="0.25">
      <c r="B47" s="9" t="s">
        <v>71</v>
      </c>
      <c r="C47" s="8" t="s">
        <v>72</v>
      </c>
      <c r="D47" s="30">
        <v>39727.599999999999</v>
      </c>
      <c r="E47" s="30">
        <v>36093.1</v>
      </c>
    </row>
    <row r="48" spans="2:8" x14ac:dyDescent="0.25">
      <c r="B48" s="9" t="s">
        <v>74</v>
      </c>
      <c r="C48" s="8" t="s">
        <v>73</v>
      </c>
      <c r="D48" s="30"/>
      <c r="E48" s="30"/>
    </row>
    <row r="49" spans="2:8" x14ac:dyDescent="0.25">
      <c r="B49" s="9" t="s">
        <v>76</v>
      </c>
      <c r="C49" s="8" t="s">
        <v>75</v>
      </c>
      <c r="D49" s="30"/>
      <c r="E49" s="30">
        <v>567</v>
      </c>
    </row>
    <row r="50" spans="2:8" x14ac:dyDescent="0.25">
      <c r="B50" s="9" t="s">
        <v>229</v>
      </c>
      <c r="C50" s="8" t="s">
        <v>77</v>
      </c>
      <c r="D50" s="30">
        <v>55606.1</v>
      </c>
      <c r="E50" s="30">
        <v>55606.1</v>
      </c>
    </row>
    <row r="51" spans="2:8" x14ac:dyDescent="0.25">
      <c r="B51" s="9" t="s">
        <v>79</v>
      </c>
      <c r="C51" s="8" t="s">
        <v>78</v>
      </c>
      <c r="D51" s="30"/>
      <c r="E51" s="30"/>
    </row>
    <row r="52" spans="2:8" ht="20.25" customHeight="1" x14ac:dyDescent="0.25">
      <c r="B52" s="5" t="s">
        <v>196</v>
      </c>
      <c r="C52" s="11" t="s">
        <v>80</v>
      </c>
      <c r="D52" s="32">
        <f>D26+D33+D45+D50+D31</f>
        <v>682036.99999999988</v>
      </c>
      <c r="E52" s="32">
        <f>E26+E33+E45+E50+E31</f>
        <v>1254647.6000000001</v>
      </c>
      <c r="F52" s="25"/>
      <c r="G52" s="26"/>
    </row>
    <row r="53" spans="2:8" ht="21" customHeight="1" x14ac:dyDescent="0.25">
      <c r="B53" s="35" t="s">
        <v>81</v>
      </c>
      <c r="C53" s="10" t="s">
        <v>82</v>
      </c>
      <c r="D53" s="67">
        <f>D24+D52</f>
        <v>7588285.5000000009</v>
      </c>
      <c r="E53" s="67">
        <f>E52+E24</f>
        <v>8564654.1000000015</v>
      </c>
      <c r="H53" s="65"/>
    </row>
    <row r="54" spans="2:8" ht="20.25" customHeight="1" x14ac:dyDescent="0.25">
      <c r="B54" s="44" t="s">
        <v>83</v>
      </c>
      <c r="C54" s="8" t="s">
        <v>221</v>
      </c>
      <c r="D54" s="30"/>
      <c r="E54" s="30"/>
    </row>
    <row r="55" spans="2:8" x14ac:dyDescent="0.25">
      <c r="B55" s="44" t="s">
        <v>230</v>
      </c>
      <c r="C55" s="8" t="s">
        <v>221</v>
      </c>
      <c r="D55" s="30"/>
      <c r="E55" s="30"/>
    </row>
    <row r="56" spans="2:8" x14ac:dyDescent="0.25">
      <c r="B56" s="9" t="s">
        <v>84</v>
      </c>
      <c r="C56" s="8" t="s">
        <v>85</v>
      </c>
      <c r="D56" s="30">
        <v>1394998.8</v>
      </c>
      <c r="E56" s="30">
        <v>1394998.8</v>
      </c>
    </row>
    <row r="57" spans="2:8" x14ac:dyDescent="0.25">
      <c r="B57" s="9" t="s">
        <v>231</v>
      </c>
      <c r="C57" s="8" t="s">
        <v>86</v>
      </c>
      <c r="D57" s="30">
        <v>79974.899999999994</v>
      </c>
      <c r="E57" s="30">
        <v>79974.899999999994</v>
      </c>
    </row>
    <row r="58" spans="2:8" x14ac:dyDescent="0.25">
      <c r="B58" s="9" t="s">
        <v>87</v>
      </c>
      <c r="C58" s="8" t="s">
        <v>88</v>
      </c>
      <c r="D58" s="30">
        <v>2661426.2000000002</v>
      </c>
      <c r="E58" s="30">
        <v>4159672.6</v>
      </c>
    </row>
    <row r="59" spans="2:8" x14ac:dyDescent="0.25">
      <c r="B59" s="9" t="s">
        <v>89</v>
      </c>
      <c r="C59" s="8" t="s">
        <v>90</v>
      </c>
      <c r="D59" s="30"/>
      <c r="E59" s="30"/>
    </row>
    <row r="60" spans="2:8" x14ac:dyDescent="0.25">
      <c r="B60" s="9" t="s">
        <v>92</v>
      </c>
      <c r="C60" s="8" t="s">
        <v>91</v>
      </c>
      <c r="D60" s="30">
        <v>680816.2</v>
      </c>
      <c r="E60" s="30">
        <v>1128591.5</v>
      </c>
    </row>
    <row r="61" spans="2:8" x14ac:dyDescent="0.25">
      <c r="B61" s="9" t="s">
        <v>232</v>
      </c>
      <c r="C61" s="8" t="s">
        <v>93</v>
      </c>
      <c r="D61" s="30">
        <v>197907</v>
      </c>
      <c r="E61" s="30"/>
    </row>
    <row r="62" spans="2:8" ht="17.25" customHeight="1" x14ac:dyDescent="0.25">
      <c r="B62" s="9" t="s">
        <v>94</v>
      </c>
      <c r="C62" s="8" t="s">
        <v>95</v>
      </c>
      <c r="D62" s="30"/>
      <c r="E62" s="30"/>
    </row>
    <row r="63" spans="2:8" ht="21.75" customHeight="1" x14ac:dyDescent="0.25">
      <c r="B63" s="9" t="s">
        <v>197</v>
      </c>
      <c r="C63" s="8" t="s">
        <v>96</v>
      </c>
      <c r="D63" s="30">
        <f>D56+D57+D58+D60+D61+D62</f>
        <v>5015123.1000000006</v>
      </c>
      <c r="E63" s="30">
        <f>E56+E57+E58+E60+E61+E62</f>
        <v>6763237.7999999998</v>
      </c>
      <c r="H63" s="65"/>
    </row>
    <row r="64" spans="2:8" ht="21.75" customHeight="1" x14ac:dyDescent="0.25">
      <c r="B64" s="36"/>
      <c r="C64" s="37"/>
      <c r="D64" s="38"/>
      <c r="E64" s="38"/>
    </row>
    <row r="65" spans="2:8" ht="24" customHeight="1" x14ac:dyDescent="0.25">
      <c r="B65" s="21" t="s">
        <v>206</v>
      </c>
      <c r="C65" s="8" t="s">
        <v>221</v>
      </c>
      <c r="D65" s="30"/>
      <c r="E65" s="30"/>
    </row>
    <row r="66" spans="2:8" ht="26.4" x14ac:dyDescent="0.25">
      <c r="B66" s="9" t="s">
        <v>208</v>
      </c>
      <c r="C66" s="8" t="s">
        <v>97</v>
      </c>
      <c r="D66" s="31"/>
      <c r="E66" s="31"/>
      <c r="H66" s="26"/>
    </row>
    <row r="67" spans="2:8" ht="26.4" x14ac:dyDescent="0.25">
      <c r="B67" s="9" t="s">
        <v>236</v>
      </c>
      <c r="C67" s="8" t="s">
        <v>98</v>
      </c>
      <c r="D67" s="31"/>
      <c r="E67" s="31"/>
    </row>
    <row r="68" spans="2:8" x14ac:dyDescent="0.25">
      <c r="B68" s="9" t="s">
        <v>99</v>
      </c>
      <c r="C68" s="8" t="s">
        <v>100</v>
      </c>
      <c r="D68" s="30"/>
      <c r="E68" s="30"/>
    </row>
    <row r="69" spans="2:8" x14ac:dyDescent="0.25">
      <c r="B69" s="9" t="s">
        <v>101</v>
      </c>
      <c r="C69" s="8" t="s">
        <v>102</v>
      </c>
      <c r="D69" s="30"/>
      <c r="E69" s="30"/>
    </row>
    <row r="70" spans="2:8" ht="26.4" x14ac:dyDescent="0.25">
      <c r="B70" s="9" t="s">
        <v>211</v>
      </c>
      <c r="C70" s="8" t="s">
        <v>103</v>
      </c>
      <c r="D70" s="31"/>
      <c r="E70" s="31"/>
    </row>
    <row r="71" spans="2:8" x14ac:dyDescent="0.25">
      <c r="B71" s="9" t="s">
        <v>198</v>
      </c>
      <c r="C71" s="8" t="s">
        <v>104</v>
      </c>
      <c r="D71" s="30"/>
      <c r="E71" s="30"/>
    </row>
    <row r="72" spans="2:8" ht="26.4" x14ac:dyDescent="0.25">
      <c r="B72" s="9" t="s">
        <v>237</v>
      </c>
      <c r="C72" s="8" t="s">
        <v>105</v>
      </c>
      <c r="D72" s="31"/>
      <c r="E72" s="31"/>
      <c r="H72" s="26"/>
    </row>
    <row r="73" spans="2:8" x14ac:dyDescent="0.25">
      <c r="B73" s="9" t="s">
        <v>106</v>
      </c>
      <c r="C73" s="8" t="s">
        <v>109</v>
      </c>
      <c r="D73" s="30"/>
      <c r="E73" s="30"/>
    </row>
    <row r="74" spans="2:8" x14ac:dyDescent="0.25">
      <c r="B74" s="9" t="s">
        <v>107</v>
      </c>
      <c r="C74" s="8" t="s">
        <v>110</v>
      </c>
      <c r="D74" s="30"/>
      <c r="E74" s="30"/>
    </row>
    <row r="75" spans="2:8" x14ac:dyDescent="0.25">
      <c r="B75" s="9" t="s">
        <v>108</v>
      </c>
      <c r="C75" s="8" t="s">
        <v>111</v>
      </c>
      <c r="D75" s="30"/>
      <c r="E75" s="30"/>
    </row>
    <row r="76" spans="2:8" x14ac:dyDescent="0.25">
      <c r="B76" s="9" t="s">
        <v>199</v>
      </c>
      <c r="C76" s="8" t="s">
        <v>112</v>
      </c>
      <c r="D76" s="30"/>
      <c r="E76" s="30"/>
    </row>
    <row r="77" spans="2:8" x14ac:dyDescent="0.25">
      <c r="B77" s="9" t="s">
        <v>113</v>
      </c>
      <c r="C77" s="8" t="s">
        <v>114</v>
      </c>
      <c r="D77" s="30"/>
      <c r="E77" s="30"/>
    </row>
    <row r="78" spans="2:8" ht="35.25" customHeight="1" x14ac:dyDescent="0.25">
      <c r="B78" s="9" t="s">
        <v>207</v>
      </c>
      <c r="C78" s="8" t="s">
        <v>115</v>
      </c>
      <c r="D78" s="67">
        <f>D81+D83+D87+D88+D90+D91+D92+D93+D96</f>
        <v>2573162.52</v>
      </c>
      <c r="E78" s="67">
        <f>E79+E82+E93</f>
        <v>1801416.3000000003</v>
      </c>
    </row>
    <row r="79" spans="2:8" ht="29.25" customHeight="1" x14ac:dyDescent="0.25">
      <c r="B79" s="9" t="s">
        <v>209</v>
      </c>
      <c r="C79" s="8" t="s">
        <v>116</v>
      </c>
      <c r="D79" s="31">
        <f>D81+D87+D88+D90+D91+D92+D96</f>
        <v>2260162.52</v>
      </c>
      <c r="E79" s="31">
        <f>E81+E83+E87+E88+E90+E91+E92+E96</f>
        <v>1801416.3000000003</v>
      </c>
    </row>
    <row r="80" spans="2:8" x14ac:dyDescent="0.25">
      <c r="B80" s="9" t="s">
        <v>218</v>
      </c>
      <c r="C80" s="8" t="s">
        <v>117</v>
      </c>
      <c r="D80" s="30"/>
      <c r="E80" s="30"/>
    </row>
    <row r="81" spans="2:5" x14ac:dyDescent="0.25">
      <c r="B81" s="9" t="s">
        <v>233</v>
      </c>
      <c r="C81" s="8" t="s">
        <v>118</v>
      </c>
      <c r="D81" s="74">
        <v>1102299.32</v>
      </c>
      <c r="E81" s="30">
        <v>234798.2</v>
      </c>
    </row>
    <row r="82" spans="2:5" x14ac:dyDescent="0.25">
      <c r="B82" s="9" t="s">
        <v>234</v>
      </c>
      <c r="C82" s="8" t="s">
        <v>119</v>
      </c>
      <c r="D82" s="30"/>
      <c r="E82" s="30"/>
    </row>
    <row r="83" spans="2:5" x14ac:dyDescent="0.25">
      <c r="B83" s="9" t="s">
        <v>210</v>
      </c>
      <c r="C83" s="8" t="s">
        <v>120</v>
      </c>
      <c r="D83" s="30">
        <v>313000</v>
      </c>
      <c r="E83" s="30">
        <v>15995.1</v>
      </c>
    </row>
    <row r="84" spans="2:5" x14ac:dyDescent="0.25">
      <c r="B84" s="9" t="s">
        <v>121</v>
      </c>
      <c r="C84" s="8" t="s">
        <v>122</v>
      </c>
      <c r="D84" s="30"/>
      <c r="E84" s="30"/>
    </row>
    <row r="85" spans="2:5" ht="26.4" x14ac:dyDescent="0.25">
      <c r="B85" s="9" t="s">
        <v>238</v>
      </c>
      <c r="C85" s="8" t="s">
        <v>123</v>
      </c>
      <c r="D85" s="30"/>
      <c r="E85" s="30"/>
    </row>
    <row r="86" spans="2:5" x14ac:dyDescent="0.25">
      <c r="B86" s="9" t="s">
        <v>124</v>
      </c>
      <c r="C86" s="8" t="s">
        <v>125</v>
      </c>
      <c r="D86" s="30"/>
      <c r="E86" s="30"/>
    </row>
    <row r="87" spans="2:5" x14ac:dyDescent="0.25">
      <c r="B87" s="9" t="s">
        <v>126</v>
      </c>
      <c r="C87" s="8" t="s">
        <v>127</v>
      </c>
      <c r="D87" s="30"/>
      <c r="E87" s="30"/>
    </row>
    <row r="88" spans="2:5" x14ac:dyDescent="0.25">
      <c r="B88" s="9" t="s">
        <v>128</v>
      </c>
      <c r="C88" s="8" t="s">
        <v>129</v>
      </c>
      <c r="D88" s="30">
        <v>757669.7</v>
      </c>
      <c r="E88" s="30">
        <v>572419</v>
      </c>
    </row>
    <row r="89" spans="2:5" x14ac:dyDescent="0.25">
      <c r="B89" s="9" t="s">
        <v>130</v>
      </c>
      <c r="C89" s="8" t="s">
        <v>131</v>
      </c>
      <c r="D89" s="30"/>
      <c r="E89" s="30"/>
    </row>
    <row r="90" spans="2:5" x14ac:dyDescent="0.25">
      <c r="B90" s="9" t="s">
        <v>132</v>
      </c>
      <c r="C90" s="8" t="s">
        <v>133</v>
      </c>
      <c r="D90" s="30">
        <v>70305</v>
      </c>
      <c r="E90" s="30">
        <v>50039.8</v>
      </c>
    </row>
    <row r="91" spans="2:5" x14ac:dyDescent="0.25">
      <c r="B91" s="9" t="s">
        <v>134</v>
      </c>
      <c r="C91" s="8" t="s">
        <v>136</v>
      </c>
      <c r="D91" s="30">
        <v>5486.6</v>
      </c>
      <c r="E91" s="30">
        <v>5486.6</v>
      </c>
    </row>
    <row r="92" spans="2:5" x14ac:dyDescent="0.25">
      <c r="B92" s="9" t="s">
        <v>205</v>
      </c>
      <c r="C92" s="8" t="s">
        <v>137</v>
      </c>
      <c r="D92" s="30">
        <v>249675.6</v>
      </c>
      <c r="E92" s="30">
        <v>75887.8</v>
      </c>
    </row>
    <row r="93" spans="2:5" x14ac:dyDescent="0.25">
      <c r="B93" s="9" t="s">
        <v>135</v>
      </c>
      <c r="C93" s="8" t="s">
        <v>138</v>
      </c>
      <c r="D93" s="30"/>
      <c r="E93" s="30"/>
    </row>
    <row r="94" spans="2:5" x14ac:dyDescent="0.25">
      <c r="B94" s="9" t="s">
        <v>140</v>
      </c>
      <c r="C94" s="8" t="s">
        <v>139</v>
      </c>
      <c r="D94" s="30"/>
      <c r="E94" s="30"/>
    </row>
    <row r="95" spans="2:5" x14ac:dyDescent="0.25">
      <c r="B95" s="9" t="s">
        <v>142</v>
      </c>
      <c r="C95" s="8" t="s">
        <v>141</v>
      </c>
      <c r="D95" s="30"/>
      <c r="E95" s="30"/>
    </row>
    <row r="96" spans="2:5" x14ac:dyDescent="0.25">
      <c r="B96" s="9" t="s">
        <v>144</v>
      </c>
      <c r="C96" s="8" t="s">
        <v>143</v>
      </c>
      <c r="D96" s="30">
        <v>74726.3</v>
      </c>
      <c r="E96" s="30">
        <v>846789.8</v>
      </c>
    </row>
    <row r="97" spans="2:8" x14ac:dyDescent="0.25">
      <c r="B97" s="9" t="s">
        <v>200</v>
      </c>
      <c r="C97" s="8" t="s">
        <v>145</v>
      </c>
      <c r="D97" s="32">
        <f>D66+D78</f>
        <v>2573162.52</v>
      </c>
      <c r="E97" s="32">
        <f>E66+E78</f>
        <v>1801416.3000000003</v>
      </c>
      <c r="H97" s="65"/>
    </row>
    <row r="98" spans="2:8" x14ac:dyDescent="0.25">
      <c r="B98" s="9" t="s">
        <v>146</v>
      </c>
      <c r="C98" s="8" t="s">
        <v>147</v>
      </c>
      <c r="D98" s="32">
        <f>D63+D78-0.1</f>
        <v>7588285.5200000014</v>
      </c>
      <c r="E98" s="32">
        <f>E63+E97</f>
        <v>8564654.0999999996</v>
      </c>
      <c r="F98" s="65"/>
    </row>
    <row r="99" spans="2:8" x14ac:dyDescent="0.25">
      <c r="B99" s="27"/>
      <c r="C99" s="28"/>
    </row>
    <row r="100" spans="2:8" x14ac:dyDescent="0.25">
      <c r="B100" s="22"/>
      <c r="C100" s="28"/>
      <c r="E100" s="65"/>
      <c r="H100" s="65"/>
    </row>
    <row r="101" spans="2:8" ht="24.75" customHeight="1" x14ac:dyDescent="0.25">
      <c r="B101" s="88" t="s">
        <v>243</v>
      </c>
      <c r="C101" s="88"/>
      <c r="D101" s="88"/>
      <c r="E101" s="88"/>
    </row>
    <row r="102" spans="2:8" ht="39.6" x14ac:dyDescent="0.25">
      <c r="B102" s="45" t="s">
        <v>1</v>
      </c>
      <c r="C102" s="13" t="s">
        <v>2</v>
      </c>
      <c r="D102" s="13" t="s">
        <v>193</v>
      </c>
      <c r="E102" s="13" t="s">
        <v>194</v>
      </c>
    </row>
    <row r="103" spans="2:8" x14ac:dyDescent="0.25">
      <c r="B103" s="45">
        <v>1</v>
      </c>
      <c r="C103" s="14">
        <v>2</v>
      </c>
      <c r="D103" s="14">
        <v>3</v>
      </c>
      <c r="E103" s="14">
        <v>4</v>
      </c>
    </row>
    <row r="104" spans="2:8" x14ac:dyDescent="0.25">
      <c r="B104" s="6" t="s">
        <v>212</v>
      </c>
      <c r="C104" s="1" t="s">
        <v>148</v>
      </c>
      <c r="D104" s="33"/>
      <c r="E104" s="33"/>
    </row>
    <row r="105" spans="2:8" x14ac:dyDescent="0.25">
      <c r="B105" s="6" t="s">
        <v>149</v>
      </c>
      <c r="C105" s="1" t="s">
        <v>160</v>
      </c>
      <c r="D105" s="33"/>
      <c r="E105" s="33">
        <v>136516.79999999999</v>
      </c>
    </row>
    <row r="106" spans="2:8" x14ac:dyDescent="0.25">
      <c r="B106" s="6" t="s">
        <v>150</v>
      </c>
      <c r="C106" s="1" t="s">
        <v>161</v>
      </c>
      <c r="D106" s="33"/>
      <c r="E106" s="33"/>
    </row>
    <row r="107" spans="2:8" x14ac:dyDescent="0.25">
      <c r="B107" s="6" t="s">
        <v>151</v>
      </c>
      <c r="C107" s="1" t="s">
        <v>162</v>
      </c>
      <c r="D107" s="33"/>
      <c r="E107" s="33"/>
    </row>
    <row r="108" spans="2:8" x14ac:dyDescent="0.25">
      <c r="B108" s="6" t="s">
        <v>215</v>
      </c>
      <c r="C108" s="1" t="s">
        <v>163</v>
      </c>
      <c r="D108" s="33"/>
      <c r="E108" s="33"/>
    </row>
    <row r="109" spans="2:8" x14ac:dyDescent="0.25">
      <c r="B109" s="6" t="s">
        <v>152</v>
      </c>
      <c r="C109" s="1" t="s">
        <v>164</v>
      </c>
      <c r="D109" s="33"/>
      <c r="E109" s="33"/>
    </row>
    <row r="110" spans="2:8" x14ac:dyDescent="0.25">
      <c r="B110" s="6" t="s">
        <v>153</v>
      </c>
      <c r="C110" s="1" t="s">
        <v>165</v>
      </c>
      <c r="D110" s="33"/>
      <c r="E110" s="33"/>
    </row>
    <row r="111" spans="2:8" x14ac:dyDescent="0.25">
      <c r="B111" s="6" t="s">
        <v>154</v>
      </c>
      <c r="C111" s="1" t="s">
        <v>166</v>
      </c>
      <c r="D111" s="33"/>
      <c r="E111" s="33"/>
    </row>
    <row r="112" spans="2:8" x14ac:dyDescent="0.25">
      <c r="B112" s="6" t="s">
        <v>155</v>
      </c>
      <c r="C112" s="1" t="s">
        <v>167</v>
      </c>
      <c r="D112" s="33"/>
      <c r="E112" s="33"/>
    </row>
    <row r="113" spans="2:5" x14ac:dyDescent="0.25">
      <c r="B113" s="6" t="s">
        <v>213</v>
      </c>
      <c r="C113" s="1" t="s">
        <v>172</v>
      </c>
      <c r="D113" s="33"/>
      <c r="E113" s="33"/>
    </row>
    <row r="114" spans="2:5" x14ac:dyDescent="0.25">
      <c r="B114" s="6" t="s">
        <v>156</v>
      </c>
      <c r="C114" s="1" t="s">
        <v>168</v>
      </c>
      <c r="D114" s="33"/>
      <c r="E114" s="33"/>
    </row>
    <row r="115" spans="2:5" x14ac:dyDescent="0.25">
      <c r="B115" s="6" t="s">
        <v>157</v>
      </c>
      <c r="C115" s="1" t="s">
        <v>169</v>
      </c>
      <c r="D115" s="33"/>
      <c r="E115" s="33"/>
    </row>
    <row r="116" spans="2:5" x14ac:dyDescent="0.25">
      <c r="B116" s="6" t="s">
        <v>158</v>
      </c>
      <c r="C116" s="1" t="s">
        <v>170</v>
      </c>
      <c r="D116" s="33"/>
      <c r="E116" s="33"/>
    </row>
    <row r="117" spans="2:5" x14ac:dyDescent="0.25">
      <c r="B117" s="6" t="s">
        <v>159</v>
      </c>
      <c r="C117" s="1" t="s">
        <v>171</v>
      </c>
      <c r="D117" s="33"/>
      <c r="E117" s="33"/>
    </row>
    <row r="118" spans="2:5" ht="42.75" customHeight="1" x14ac:dyDescent="0.25">
      <c r="B118" s="82" t="s">
        <v>214</v>
      </c>
      <c r="C118" s="82"/>
      <c r="D118" s="82"/>
      <c r="E118" s="82"/>
    </row>
    <row r="119" spans="2:5" ht="18" customHeight="1" x14ac:dyDescent="0.25">
      <c r="B119" s="43"/>
      <c r="C119" s="43"/>
      <c r="D119" s="43"/>
      <c r="E119" s="43"/>
    </row>
    <row r="120" spans="2:5" x14ac:dyDescent="0.25">
      <c r="B120" s="34" t="s">
        <v>419</v>
      </c>
    </row>
    <row r="121" spans="2:5" x14ac:dyDescent="0.25">
      <c r="B121" s="34"/>
    </row>
    <row r="122" spans="2:5" ht="27" customHeight="1" x14ac:dyDescent="0.25">
      <c r="B122" s="34" t="s">
        <v>422</v>
      </c>
    </row>
  </sheetData>
  <mergeCells count="3">
    <mergeCell ref="B1:E1"/>
    <mergeCell ref="B101:E101"/>
    <mergeCell ref="B118:E118"/>
  </mergeCells>
  <printOptions horizontalCentered="1"/>
  <pageMargins left="0.19685039370078741" right="0.19685039370078741" top="0.55118110236220474" bottom="0.39370078740157483" header="0.19685039370078741" footer="0.19685039370078741"/>
  <pageSetup paperSize="9" scale="8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10" workbookViewId="0">
      <selection activeCell="H30" sqref="H30"/>
    </sheetView>
  </sheetViews>
  <sheetFormatPr defaultRowHeight="13.2" x14ac:dyDescent="0.25"/>
  <cols>
    <col min="1" max="1" width="35.44140625" customWidth="1"/>
    <col min="3" max="3" width="13.44140625" customWidth="1"/>
    <col min="4" max="4" width="4.109375" customWidth="1"/>
    <col min="7" max="7" width="11" customWidth="1"/>
  </cols>
  <sheetData>
    <row r="1" spans="1:7" x14ac:dyDescent="0.25">
      <c r="A1" s="46"/>
      <c r="B1" s="46"/>
      <c r="C1" s="46"/>
      <c r="D1" s="46"/>
      <c r="E1" s="46"/>
      <c r="F1" s="46"/>
      <c r="G1" s="46"/>
    </row>
    <row r="2" spans="1:7" x14ac:dyDescent="0.25">
      <c r="A2" s="46"/>
      <c r="B2" s="46"/>
      <c r="C2" s="46"/>
      <c r="D2" s="46"/>
      <c r="E2" s="90" t="s">
        <v>248</v>
      </c>
      <c r="F2" s="90"/>
      <c r="G2" s="90"/>
    </row>
    <row r="3" spans="1:7" x14ac:dyDescent="0.25">
      <c r="A3" s="46"/>
      <c r="B3" s="46"/>
      <c r="C3" s="46"/>
      <c r="D3" s="46"/>
      <c r="E3" s="91" t="s">
        <v>249</v>
      </c>
      <c r="F3" s="91"/>
      <c r="G3" s="91"/>
    </row>
    <row r="4" spans="1:7" x14ac:dyDescent="0.25">
      <c r="A4" s="46"/>
      <c r="B4" s="46"/>
      <c r="C4" s="46"/>
      <c r="D4" s="46"/>
      <c r="E4" s="91" t="s">
        <v>250</v>
      </c>
      <c r="F4" s="91"/>
      <c r="G4" s="91"/>
    </row>
    <row r="5" spans="1:7" x14ac:dyDescent="0.25">
      <c r="A5" s="46"/>
      <c r="B5" s="46"/>
      <c r="C5" s="46"/>
      <c r="D5" s="46"/>
      <c r="E5" s="90" t="s">
        <v>251</v>
      </c>
      <c r="F5" s="90"/>
      <c r="G5" s="90"/>
    </row>
    <row r="6" spans="1:7" x14ac:dyDescent="0.25">
      <c r="A6" s="46"/>
      <c r="B6" s="46"/>
      <c r="C6" s="46"/>
      <c r="D6" s="46"/>
      <c r="E6" s="90" t="s">
        <v>252</v>
      </c>
      <c r="F6" s="90"/>
      <c r="G6" s="90"/>
    </row>
    <row r="7" spans="1:7" x14ac:dyDescent="0.25">
      <c r="A7" s="46"/>
      <c r="B7" s="46"/>
      <c r="C7" s="46"/>
      <c r="D7" s="46"/>
      <c r="E7" s="90" t="s">
        <v>253</v>
      </c>
      <c r="F7" s="90"/>
      <c r="G7" s="90"/>
    </row>
    <row r="8" spans="1:7" x14ac:dyDescent="0.25">
      <c r="A8" s="46"/>
      <c r="B8" s="46"/>
      <c r="C8" s="46"/>
      <c r="D8" s="46"/>
      <c r="E8" s="90" t="s">
        <v>254</v>
      </c>
      <c r="F8" s="90"/>
      <c r="G8" s="90"/>
    </row>
    <row r="9" spans="1:7" x14ac:dyDescent="0.25">
      <c r="A9" s="46"/>
      <c r="B9" s="46"/>
      <c r="C9" s="46"/>
      <c r="D9" s="46"/>
      <c r="E9" s="90" t="s">
        <v>255</v>
      </c>
      <c r="F9" s="90"/>
      <c r="G9" s="90"/>
    </row>
    <row r="10" spans="1:7" x14ac:dyDescent="0.25">
      <c r="A10" s="46"/>
      <c r="B10" s="46"/>
      <c r="C10" s="46"/>
      <c r="D10" s="46"/>
      <c r="E10" s="46"/>
      <c r="F10" s="46"/>
      <c r="G10" s="46"/>
    </row>
    <row r="11" spans="1:7" x14ac:dyDescent="0.25">
      <c r="A11" s="92" t="s">
        <v>256</v>
      </c>
      <c r="B11" s="92"/>
      <c r="C11" s="92"/>
      <c r="D11" s="92"/>
      <c r="E11" s="92"/>
      <c r="F11" s="92"/>
      <c r="G11" s="92"/>
    </row>
    <row r="12" spans="1:7" x14ac:dyDescent="0.25">
      <c r="A12" s="92" t="s">
        <v>257</v>
      </c>
      <c r="B12" s="92"/>
      <c r="C12" s="92"/>
      <c r="D12" s="92"/>
      <c r="E12" s="92"/>
      <c r="F12" s="92"/>
      <c r="G12" s="92"/>
    </row>
    <row r="13" spans="1:7" x14ac:dyDescent="0.25">
      <c r="A13" s="92" t="s">
        <v>416</v>
      </c>
      <c r="B13" s="92"/>
      <c r="C13" s="92"/>
      <c r="D13" s="92"/>
      <c r="E13" s="92"/>
      <c r="F13" s="92"/>
      <c r="G13" s="92"/>
    </row>
    <row r="14" spans="1:7" x14ac:dyDescent="0.25">
      <c r="A14" s="89" t="s">
        <v>423</v>
      </c>
      <c r="B14" s="89"/>
      <c r="C14" s="89"/>
      <c r="D14" s="89"/>
      <c r="E14" s="89"/>
      <c r="F14" s="89"/>
      <c r="G14" s="89"/>
    </row>
    <row r="15" spans="1:7" x14ac:dyDescent="0.25">
      <c r="A15" s="46"/>
      <c r="B15" s="46"/>
      <c r="C15" s="46"/>
      <c r="D15" s="46"/>
      <c r="E15" s="46"/>
      <c r="F15" s="46"/>
      <c r="G15" s="46"/>
    </row>
    <row r="16" spans="1:7" x14ac:dyDescent="0.25">
      <c r="A16" s="46"/>
      <c r="B16" s="46"/>
      <c r="C16" s="46"/>
      <c r="D16" s="46"/>
      <c r="E16" s="46"/>
      <c r="F16" s="93" t="s">
        <v>258</v>
      </c>
      <c r="G16" s="94"/>
    </row>
    <row r="17" spans="1:7" x14ac:dyDescent="0.25">
      <c r="A17" s="46"/>
      <c r="B17" s="46"/>
      <c r="C17" s="46"/>
      <c r="D17" s="46"/>
      <c r="E17" s="46"/>
      <c r="F17" s="95" t="s">
        <v>220</v>
      </c>
      <c r="G17" s="96"/>
    </row>
    <row r="18" spans="1:7" x14ac:dyDescent="0.25">
      <c r="A18" s="46"/>
      <c r="B18" s="46"/>
      <c r="C18" s="46"/>
      <c r="D18" s="97" t="s">
        <v>259</v>
      </c>
      <c r="E18" s="97"/>
      <c r="F18" s="98" t="s">
        <v>260</v>
      </c>
      <c r="G18" s="99"/>
    </row>
    <row r="19" spans="1:7" x14ac:dyDescent="0.25">
      <c r="A19" s="46"/>
      <c r="B19" s="46"/>
      <c r="C19" s="46"/>
      <c r="D19" s="97"/>
      <c r="E19" s="97"/>
      <c r="F19" s="100"/>
      <c r="G19" s="101"/>
    </row>
    <row r="20" spans="1:7" x14ac:dyDescent="0.25">
      <c r="A20" s="46"/>
      <c r="B20" s="46"/>
      <c r="C20" s="46"/>
      <c r="D20" s="46"/>
      <c r="E20" s="46"/>
      <c r="F20" s="46"/>
      <c r="G20" s="46"/>
    </row>
    <row r="21" spans="1:7" x14ac:dyDescent="0.25">
      <c r="A21" s="47" t="s">
        <v>261</v>
      </c>
      <c r="B21" s="102" t="s">
        <v>262</v>
      </c>
      <c r="C21" s="102"/>
      <c r="D21" s="103" t="s">
        <v>263</v>
      </c>
      <c r="E21" s="103"/>
      <c r="F21" s="104">
        <v>17491203</v>
      </c>
      <c r="G21" s="105"/>
    </row>
    <row r="22" spans="1:7" ht="23.25" customHeight="1" x14ac:dyDescent="0.25">
      <c r="A22" s="48" t="s">
        <v>264</v>
      </c>
      <c r="B22" s="102"/>
      <c r="C22" s="102"/>
      <c r="D22" s="103" t="s">
        <v>182</v>
      </c>
      <c r="E22" s="103"/>
      <c r="F22" s="106"/>
      <c r="G22" s="107"/>
    </row>
    <row r="23" spans="1:7" x14ac:dyDescent="0.25">
      <c r="A23" s="46"/>
      <c r="B23" s="46"/>
      <c r="C23" s="46"/>
      <c r="D23" s="46"/>
      <c r="E23" s="46"/>
      <c r="F23" s="46"/>
      <c r="G23" s="46"/>
    </row>
    <row r="24" spans="1:7" ht="18.75" customHeight="1" x14ac:dyDescent="0.25">
      <c r="A24" s="48" t="s">
        <v>265</v>
      </c>
      <c r="B24" s="108" t="s">
        <v>420</v>
      </c>
      <c r="C24" s="108"/>
      <c r="D24" s="103" t="s">
        <v>266</v>
      </c>
      <c r="E24" s="103"/>
      <c r="F24" s="104">
        <v>68201</v>
      </c>
      <c r="G24" s="105"/>
    </row>
    <row r="25" spans="1:7" ht="18" customHeight="1" x14ac:dyDescent="0.25">
      <c r="A25" s="48" t="s">
        <v>267</v>
      </c>
      <c r="B25" s="108"/>
      <c r="C25" s="108"/>
      <c r="D25" s="109" t="s">
        <v>417</v>
      </c>
      <c r="E25" s="103"/>
      <c r="F25" s="106"/>
      <c r="G25" s="107"/>
    </row>
    <row r="26" spans="1:7" x14ac:dyDescent="0.25">
      <c r="A26" s="46"/>
      <c r="B26" s="46"/>
      <c r="C26" s="46"/>
      <c r="D26" s="46"/>
      <c r="E26" s="46"/>
      <c r="F26" s="46"/>
      <c r="G26" s="46"/>
    </row>
    <row r="27" spans="1:7" ht="17.25" customHeight="1" x14ac:dyDescent="0.25">
      <c r="A27" s="48" t="s">
        <v>268</v>
      </c>
      <c r="B27" s="108" t="s">
        <v>269</v>
      </c>
      <c r="C27" s="108"/>
      <c r="D27" s="103" t="s">
        <v>270</v>
      </c>
      <c r="E27" s="103"/>
      <c r="F27" s="104">
        <v>1150</v>
      </c>
      <c r="G27" s="105"/>
    </row>
    <row r="28" spans="1:7" ht="16.5" customHeight="1" x14ac:dyDescent="0.25">
      <c r="A28" s="48" t="s">
        <v>271</v>
      </c>
      <c r="B28" s="108"/>
      <c r="C28" s="108"/>
      <c r="D28" s="103" t="s">
        <v>183</v>
      </c>
      <c r="E28" s="103"/>
      <c r="F28" s="106"/>
      <c r="G28" s="107"/>
    </row>
    <row r="29" spans="1:7" x14ac:dyDescent="0.25">
      <c r="A29" s="46"/>
      <c r="B29" s="46"/>
      <c r="C29" s="46"/>
      <c r="D29" s="46"/>
      <c r="E29" s="46"/>
      <c r="F29" s="46"/>
      <c r="G29" s="46"/>
    </row>
    <row r="30" spans="1:7" ht="16.5" customHeight="1" x14ac:dyDescent="0.25">
      <c r="A30" s="48" t="s">
        <v>272</v>
      </c>
      <c r="B30" s="108" t="s">
        <v>273</v>
      </c>
      <c r="C30" s="108"/>
      <c r="D30" s="103" t="s">
        <v>274</v>
      </c>
      <c r="E30" s="103"/>
      <c r="F30" s="104">
        <v>144</v>
      </c>
      <c r="G30" s="105"/>
    </row>
    <row r="31" spans="1:7" ht="12.75" customHeight="1" x14ac:dyDescent="0.25">
      <c r="A31" s="48" t="s">
        <v>190</v>
      </c>
      <c r="B31" s="108"/>
      <c r="C31" s="108"/>
      <c r="D31" s="103" t="s">
        <v>184</v>
      </c>
      <c r="E31" s="103"/>
      <c r="F31" s="106"/>
      <c r="G31" s="107"/>
    </row>
    <row r="32" spans="1:7" x14ac:dyDescent="0.25">
      <c r="A32" s="46"/>
      <c r="B32" s="46"/>
      <c r="C32" s="46"/>
      <c r="D32" s="46"/>
      <c r="E32" s="46"/>
      <c r="F32" s="46"/>
      <c r="G32" s="46"/>
    </row>
    <row r="33" spans="1:7" ht="12" customHeight="1" x14ac:dyDescent="0.25">
      <c r="A33" s="48" t="s">
        <v>275</v>
      </c>
      <c r="B33" s="108" t="s">
        <v>276</v>
      </c>
      <c r="C33" s="108"/>
      <c r="D33" s="103" t="s">
        <v>277</v>
      </c>
      <c r="E33" s="103"/>
      <c r="F33" s="104">
        <v>1006</v>
      </c>
      <c r="G33" s="105"/>
    </row>
    <row r="34" spans="1:7" ht="12.75" customHeight="1" x14ac:dyDescent="0.25">
      <c r="A34" s="48" t="s">
        <v>180</v>
      </c>
      <c r="B34" s="108"/>
      <c r="C34" s="108"/>
      <c r="D34" s="103" t="s">
        <v>192</v>
      </c>
      <c r="E34" s="103"/>
      <c r="F34" s="106"/>
      <c r="G34" s="107"/>
    </row>
    <row r="35" spans="1:7" x14ac:dyDescent="0.25">
      <c r="A35" s="46"/>
      <c r="B35" s="46"/>
      <c r="C35" s="46"/>
      <c r="D35" s="46"/>
      <c r="E35" s="46"/>
      <c r="F35" s="46"/>
      <c r="G35" s="46"/>
    </row>
    <row r="36" spans="1:7" x14ac:dyDescent="0.25">
      <c r="A36" s="110" t="s">
        <v>278</v>
      </c>
      <c r="B36" s="110"/>
      <c r="C36" s="111" t="s">
        <v>221</v>
      </c>
      <c r="D36" s="103" t="s">
        <v>279</v>
      </c>
      <c r="E36" s="103"/>
      <c r="F36" s="104" t="s">
        <v>280</v>
      </c>
      <c r="G36" s="105"/>
    </row>
    <row r="37" spans="1:7" x14ac:dyDescent="0.25">
      <c r="A37" s="112" t="s">
        <v>177</v>
      </c>
      <c r="B37" s="112"/>
      <c r="C37" s="111"/>
      <c r="D37" s="103" t="s">
        <v>185</v>
      </c>
      <c r="E37" s="103"/>
      <c r="F37" s="106"/>
      <c r="G37" s="107"/>
    </row>
    <row r="38" spans="1:7" x14ac:dyDescent="0.25">
      <c r="A38" s="46"/>
      <c r="B38" s="46"/>
      <c r="C38" s="46"/>
      <c r="D38" s="46"/>
      <c r="E38" s="46"/>
      <c r="F38" s="46"/>
      <c r="G38" s="46"/>
    </row>
    <row r="39" spans="1:7" x14ac:dyDescent="0.25">
      <c r="A39" s="47" t="s">
        <v>281</v>
      </c>
      <c r="B39" s="108" t="s">
        <v>221</v>
      </c>
      <c r="C39" s="108"/>
      <c r="D39" s="103" t="s">
        <v>282</v>
      </c>
      <c r="E39" s="103"/>
      <c r="F39" s="104">
        <v>1726264</v>
      </c>
      <c r="G39" s="105"/>
    </row>
    <row r="40" spans="1:7" ht="18.75" customHeight="1" x14ac:dyDescent="0.25">
      <c r="A40" s="48" t="s">
        <v>181</v>
      </c>
      <c r="B40" s="108"/>
      <c r="C40" s="108"/>
      <c r="D40" s="103" t="s">
        <v>186</v>
      </c>
      <c r="E40" s="103"/>
      <c r="F40" s="106"/>
      <c r="G40" s="107"/>
    </row>
    <row r="41" spans="1:7" x14ac:dyDescent="0.25">
      <c r="A41" s="46"/>
      <c r="B41" s="46"/>
      <c r="C41" s="46"/>
      <c r="D41" s="46"/>
      <c r="E41" s="46"/>
      <c r="F41" s="46"/>
      <c r="G41" s="46"/>
    </row>
    <row r="42" spans="1:7" x14ac:dyDescent="0.25">
      <c r="A42" s="47" t="s">
        <v>283</v>
      </c>
      <c r="B42" s="108" t="s">
        <v>284</v>
      </c>
      <c r="C42" s="108"/>
      <c r="D42" s="103" t="s">
        <v>285</v>
      </c>
      <c r="E42" s="103"/>
      <c r="F42" s="113" t="s">
        <v>221</v>
      </c>
      <c r="G42" s="114"/>
    </row>
    <row r="43" spans="1:7" x14ac:dyDescent="0.25">
      <c r="A43" s="48" t="s">
        <v>286</v>
      </c>
      <c r="B43" s="108"/>
      <c r="C43" s="108"/>
      <c r="D43" s="103" t="s">
        <v>187</v>
      </c>
      <c r="E43" s="103"/>
      <c r="F43" s="115"/>
      <c r="G43" s="116"/>
    </row>
    <row r="44" spans="1:7" x14ac:dyDescent="0.25">
      <c r="A44" s="46"/>
      <c r="B44" s="46"/>
      <c r="C44" s="46"/>
      <c r="D44" s="46"/>
      <c r="E44" s="46"/>
      <c r="F44" s="46"/>
      <c r="G44" s="46"/>
    </row>
    <row r="45" spans="1:7" ht="19.5" customHeight="1" x14ac:dyDescent="0.25">
      <c r="A45" s="48" t="s">
        <v>287</v>
      </c>
      <c r="B45" s="46"/>
      <c r="C45" s="46"/>
      <c r="D45" s="103" t="s">
        <v>288</v>
      </c>
      <c r="E45" s="103"/>
      <c r="F45" s="113" t="s">
        <v>221</v>
      </c>
      <c r="G45" s="114"/>
    </row>
    <row r="46" spans="1:7" ht="18" customHeight="1" x14ac:dyDescent="0.25">
      <c r="A46" s="48" t="s">
        <v>289</v>
      </c>
      <c r="B46" s="46"/>
      <c r="C46" s="46"/>
      <c r="D46" s="103" t="s">
        <v>188</v>
      </c>
      <c r="E46" s="103"/>
      <c r="F46" s="115"/>
      <c r="G46" s="116"/>
    </row>
    <row r="47" spans="1:7" x14ac:dyDescent="0.25">
      <c r="A47" s="46"/>
      <c r="B47" s="46"/>
      <c r="C47" s="46"/>
      <c r="D47" s="46"/>
      <c r="E47" s="46"/>
      <c r="F47" s="46"/>
      <c r="G47" s="46"/>
    </row>
    <row r="48" spans="1:7" x14ac:dyDescent="0.25">
      <c r="A48" s="46"/>
      <c r="B48" s="46"/>
      <c r="C48" s="46"/>
      <c r="D48" s="103" t="s">
        <v>290</v>
      </c>
      <c r="E48" s="103"/>
      <c r="F48" s="104" t="s">
        <v>221</v>
      </c>
      <c r="G48" s="105"/>
    </row>
    <row r="49" spans="1:7" x14ac:dyDescent="0.25">
      <c r="A49" s="46"/>
      <c r="B49" s="46"/>
      <c r="C49" s="46"/>
      <c r="D49" s="103" t="s">
        <v>189</v>
      </c>
      <c r="E49" s="103"/>
      <c r="F49" s="106"/>
      <c r="G49" s="107"/>
    </row>
  </sheetData>
  <mergeCells count="56">
    <mergeCell ref="D45:E45"/>
    <mergeCell ref="F45:G46"/>
    <mergeCell ref="D46:E46"/>
    <mergeCell ref="D48:E48"/>
    <mergeCell ref="F48:G49"/>
    <mergeCell ref="D49:E49"/>
    <mergeCell ref="B39:C40"/>
    <mergeCell ref="D39:E39"/>
    <mergeCell ref="F39:G40"/>
    <mergeCell ref="D40:E40"/>
    <mergeCell ref="B42:C43"/>
    <mergeCell ref="D42:E42"/>
    <mergeCell ref="F42:G43"/>
    <mergeCell ref="D43:E43"/>
    <mergeCell ref="A36:B36"/>
    <mergeCell ref="C36:C37"/>
    <mergeCell ref="D36:E36"/>
    <mergeCell ref="F36:G37"/>
    <mergeCell ref="A37:B37"/>
    <mergeCell ref="D37:E37"/>
    <mergeCell ref="B30:C31"/>
    <mergeCell ref="D30:E30"/>
    <mergeCell ref="F30:G31"/>
    <mergeCell ref="D31:E31"/>
    <mergeCell ref="B33:C34"/>
    <mergeCell ref="D33:E33"/>
    <mergeCell ref="F33:G34"/>
    <mergeCell ref="D34:E34"/>
    <mergeCell ref="B24:C25"/>
    <mergeCell ref="D24:E24"/>
    <mergeCell ref="F24:G25"/>
    <mergeCell ref="D25:E25"/>
    <mergeCell ref="B27:C28"/>
    <mergeCell ref="D27:E27"/>
    <mergeCell ref="F27:G28"/>
    <mergeCell ref="D28:E28"/>
    <mergeCell ref="F16:G16"/>
    <mergeCell ref="F17:G17"/>
    <mergeCell ref="D18:E19"/>
    <mergeCell ref="F18:G19"/>
    <mergeCell ref="B21:C22"/>
    <mergeCell ref="D21:E21"/>
    <mergeCell ref="F21:G22"/>
    <mergeCell ref="D22:E22"/>
    <mergeCell ref="A14:G14"/>
    <mergeCell ref="E2:G2"/>
    <mergeCell ref="E3:G3"/>
    <mergeCell ref="E4:G4"/>
    <mergeCell ref="E5:G5"/>
    <mergeCell ref="E6:G6"/>
    <mergeCell ref="E7:G7"/>
    <mergeCell ref="E8:G8"/>
    <mergeCell ref="E9:G9"/>
    <mergeCell ref="A11:G11"/>
    <mergeCell ref="A12:G12"/>
    <mergeCell ref="A13:G13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opLeftCell="A39" workbookViewId="0">
      <selection activeCell="I48" sqref="I48"/>
    </sheetView>
  </sheetViews>
  <sheetFormatPr defaultRowHeight="13.2" x14ac:dyDescent="0.25"/>
  <cols>
    <col min="1" max="1" width="51.44140625" customWidth="1"/>
    <col min="2" max="2" width="9.109375" customWidth="1"/>
    <col min="3" max="3" width="13.44140625" customWidth="1"/>
    <col min="4" max="4" width="13.6640625" customWidth="1"/>
    <col min="5" max="5" width="15.109375" customWidth="1"/>
    <col min="6" max="6" width="14" customWidth="1"/>
  </cols>
  <sheetData>
    <row r="1" spans="1:11" x14ac:dyDescent="0.25">
      <c r="A1" s="117" t="s">
        <v>291</v>
      </c>
      <c r="B1" s="117" t="s">
        <v>292</v>
      </c>
      <c r="C1" s="104" t="s">
        <v>293</v>
      </c>
      <c r="D1" s="105"/>
      <c r="E1" s="104" t="s">
        <v>294</v>
      </c>
      <c r="F1" s="105"/>
    </row>
    <row r="2" spans="1:11" x14ac:dyDescent="0.25">
      <c r="A2" s="118"/>
      <c r="B2" s="118"/>
      <c r="C2" s="120"/>
      <c r="D2" s="121"/>
      <c r="E2" s="120"/>
      <c r="F2" s="121"/>
    </row>
    <row r="3" spans="1:11" x14ac:dyDescent="0.25">
      <c r="A3" s="118"/>
      <c r="B3" s="118"/>
      <c r="C3" s="120"/>
      <c r="D3" s="121"/>
      <c r="E3" s="120"/>
      <c r="F3" s="121"/>
    </row>
    <row r="4" spans="1:11" x14ac:dyDescent="0.25">
      <c r="A4" s="118"/>
      <c r="B4" s="118"/>
      <c r="C4" s="106"/>
      <c r="D4" s="107"/>
      <c r="E4" s="106"/>
      <c r="F4" s="107"/>
    </row>
    <row r="5" spans="1:11" x14ac:dyDescent="0.25">
      <c r="A5" s="118"/>
      <c r="B5" s="118"/>
      <c r="C5" s="117" t="s">
        <v>295</v>
      </c>
      <c r="D5" s="117" t="s">
        <v>296</v>
      </c>
      <c r="E5" s="117" t="s">
        <v>295</v>
      </c>
      <c r="F5" s="117" t="s">
        <v>296</v>
      </c>
    </row>
    <row r="6" spans="1:11" x14ac:dyDescent="0.25">
      <c r="A6" s="118"/>
      <c r="B6" s="118"/>
      <c r="C6" s="118"/>
      <c r="D6" s="118"/>
      <c r="E6" s="118"/>
      <c r="F6" s="118"/>
    </row>
    <row r="7" spans="1:11" x14ac:dyDescent="0.25">
      <c r="A7" s="118"/>
      <c r="B7" s="118"/>
      <c r="C7" s="118"/>
      <c r="D7" s="118"/>
      <c r="E7" s="118"/>
      <c r="F7" s="118"/>
    </row>
    <row r="8" spans="1:11" x14ac:dyDescent="0.25">
      <c r="A8" s="119"/>
      <c r="B8" s="119"/>
      <c r="C8" s="119"/>
      <c r="D8" s="119"/>
      <c r="E8" s="119"/>
      <c r="F8" s="119"/>
    </row>
    <row r="9" spans="1:11" x14ac:dyDescent="0.25">
      <c r="A9" s="49">
        <v>1</v>
      </c>
      <c r="B9" s="50">
        <v>2</v>
      </c>
      <c r="C9" s="50">
        <v>3</v>
      </c>
      <c r="D9" s="50">
        <v>4</v>
      </c>
      <c r="E9" s="50">
        <v>5</v>
      </c>
      <c r="F9" s="50">
        <v>6</v>
      </c>
    </row>
    <row r="10" spans="1:11" hidden="1" x14ac:dyDescent="0.25">
      <c r="A10" s="51" t="s">
        <v>297</v>
      </c>
      <c r="B10" s="122" t="s">
        <v>7</v>
      </c>
      <c r="C10" s="125">
        <v>5461813.4000000004</v>
      </c>
      <c r="D10" s="128" t="s">
        <v>298</v>
      </c>
      <c r="E10" s="125">
        <v>9799602.9000000004</v>
      </c>
      <c r="F10" s="128" t="s">
        <v>298</v>
      </c>
      <c r="I10" s="71">
        <f>2404130.4/3106973.6</f>
        <v>0.77378526808209758</v>
      </c>
      <c r="K10" s="71">
        <f>E10/590229.9</f>
        <v>16.603026888336224</v>
      </c>
    </row>
    <row r="11" spans="1:11" ht="12" customHeight="1" x14ac:dyDescent="0.25">
      <c r="A11" s="52" t="s">
        <v>299</v>
      </c>
      <c r="B11" s="123"/>
      <c r="C11" s="126"/>
      <c r="D11" s="129"/>
      <c r="E11" s="126"/>
      <c r="F11" s="129"/>
    </row>
    <row r="12" spans="1:11" ht="3.75" hidden="1" customHeight="1" x14ac:dyDescent="0.25">
      <c r="A12" s="53" t="s">
        <v>300</v>
      </c>
      <c r="B12" s="124"/>
      <c r="C12" s="127"/>
      <c r="D12" s="130"/>
      <c r="E12" s="127"/>
      <c r="F12" s="130"/>
    </row>
    <row r="13" spans="1:11" ht="21" hidden="1" customHeight="1" x14ac:dyDescent="0.25">
      <c r="A13" s="54" t="s">
        <v>301</v>
      </c>
      <c r="B13" s="122" t="s">
        <v>8</v>
      </c>
      <c r="C13" s="128" t="s">
        <v>298</v>
      </c>
      <c r="D13" s="125"/>
      <c r="E13" s="128" t="s">
        <v>298</v>
      </c>
      <c r="F13" s="125"/>
      <c r="I13" s="72">
        <f>182/0.77</f>
        <v>236.36363636363635</v>
      </c>
      <c r="K13" s="72">
        <f>182/K10</f>
        <v>10.96185660747539</v>
      </c>
    </row>
    <row r="14" spans="1:11" ht="19.5" customHeight="1" x14ac:dyDescent="0.25">
      <c r="A14" s="55" t="s">
        <v>302</v>
      </c>
      <c r="B14" s="123"/>
      <c r="C14" s="129"/>
      <c r="D14" s="126"/>
      <c r="E14" s="129"/>
      <c r="F14" s="126"/>
    </row>
    <row r="15" spans="1:11" hidden="1" x14ac:dyDescent="0.25">
      <c r="A15" s="53" t="s">
        <v>303</v>
      </c>
      <c r="B15" s="124"/>
      <c r="C15" s="130"/>
      <c r="D15" s="127"/>
      <c r="E15" s="130"/>
      <c r="F15" s="127"/>
    </row>
    <row r="16" spans="1:11" ht="0.75" customHeight="1" x14ac:dyDescent="0.25">
      <c r="A16" s="55" t="s">
        <v>304</v>
      </c>
      <c r="B16" s="122" t="s">
        <v>18</v>
      </c>
      <c r="C16" s="131">
        <f>C10-D13</f>
        <v>5461813.4000000004</v>
      </c>
      <c r="D16" s="131">
        <v>0</v>
      </c>
      <c r="E16" s="131">
        <f>E10-F13</f>
        <v>9799602.9000000004</v>
      </c>
      <c r="F16" s="131">
        <v>0</v>
      </c>
    </row>
    <row r="17" spans="1:6" ht="17.25" hidden="1" customHeight="1" x14ac:dyDescent="0.25">
      <c r="A17" s="55" t="s">
        <v>305</v>
      </c>
      <c r="B17" s="123"/>
      <c r="C17" s="131"/>
      <c r="D17" s="131"/>
      <c r="E17" s="131"/>
      <c r="F17" s="131"/>
    </row>
    <row r="18" spans="1:6" ht="27" customHeight="1" x14ac:dyDescent="0.25">
      <c r="A18" s="75" t="s">
        <v>421</v>
      </c>
      <c r="B18" s="123"/>
      <c r="C18" s="131"/>
      <c r="D18" s="131"/>
      <c r="E18" s="131"/>
      <c r="F18" s="131"/>
    </row>
    <row r="19" spans="1:6" ht="15.75" hidden="1" customHeight="1" x14ac:dyDescent="0.25">
      <c r="A19" s="76" t="s">
        <v>306</v>
      </c>
      <c r="B19" s="124"/>
      <c r="C19" s="131"/>
      <c r="D19" s="131"/>
      <c r="E19" s="131"/>
      <c r="F19" s="131"/>
    </row>
    <row r="20" spans="1:6" ht="21.75" hidden="1" customHeight="1" x14ac:dyDescent="0.25">
      <c r="A20" s="54" t="s">
        <v>307</v>
      </c>
      <c r="B20" s="122" t="s">
        <v>17</v>
      </c>
      <c r="C20" s="132" t="s">
        <v>298</v>
      </c>
      <c r="D20" s="131">
        <f>D23+D25+D27</f>
        <v>3092877.9</v>
      </c>
      <c r="E20" s="132" t="s">
        <v>298</v>
      </c>
      <c r="F20" s="131">
        <f>+F25+F27</f>
        <v>3888536.3000000003</v>
      </c>
    </row>
    <row r="21" spans="1:6" ht="14.25" hidden="1" customHeight="1" x14ac:dyDescent="0.25">
      <c r="A21" s="55" t="s">
        <v>308</v>
      </c>
      <c r="B21" s="123"/>
      <c r="C21" s="132"/>
      <c r="D21" s="131"/>
      <c r="E21" s="132"/>
      <c r="F21" s="131"/>
    </row>
    <row r="22" spans="1:6" ht="26.25" customHeight="1" x14ac:dyDescent="0.25">
      <c r="A22" s="53" t="s">
        <v>309</v>
      </c>
      <c r="B22" s="124"/>
      <c r="C22" s="132"/>
      <c r="D22" s="131"/>
      <c r="E22" s="132"/>
      <c r="F22" s="131"/>
    </row>
    <row r="23" spans="1:6" ht="16.5" hidden="1" customHeight="1" x14ac:dyDescent="0.25">
      <c r="A23" s="56" t="s">
        <v>310</v>
      </c>
      <c r="B23" s="122" t="s">
        <v>20</v>
      </c>
      <c r="C23" s="128" t="s">
        <v>298</v>
      </c>
      <c r="D23" s="125"/>
      <c r="E23" s="128" t="s">
        <v>298</v>
      </c>
      <c r="F23" s="125"/>
    </row>
    <row r="24" spans="1:6" ht="13.5" customHeight="1" x14ac:dyDescent="0.25">
      <c r="A24" s="57" t="s">
        <v>311</v>
      </c>
      <c r="B24" s="124"/>
      <c r="C24" s="130"/>
      <c r="D24" s="127"/>
      <c r="E24" s="130"/>
      <c r="F24" s="127"/>
    </row>
    <row r="25" spans="1:6" ht="14.25" hidden="1" customHeight="1" x14ac:dyDescent="0.25">
      <c r="A25" s="56" t="s">
        <v>312</v>
      </c>
      <c r="B25" s="122" t="s">
        <v>21</v>
      </c>
      <c r="C25" s="128" t="s">
        <v>298</v>
      </c>
      <c r="D25" s="125">
        <v>3092877.9</v>
      </c>
      <c r="E25" s="128" t="s">
        <v>298</v>
      </c>
      <c r="F25" s="125">
        <v>2449607.2000000002</v>
      </c>
    </row>
    <row r="26" spans="1:6" ht="14.25" customHeight="1" x14ac:dyDescent="0.25">
      <c r="A26" s="57" t="s">
        <v>313</v>
      </c>
      <c r="B26" s="124"/>
      <c r="C26" s="130"/>
      <c r="D26" s="127"/>
      <c r="E26" s="130"/>
      <c r="F26" s="127"/>
    </row>
    <row r="27" spans="1:6" ht="0.75" customHeight="1" x14ac:dyDescent="0.25">
      <c r="A27" s="58" t="s">
        <v>314</v>
      </c>
      <c r="B27" s="122" t="s">
        <v>22</v>
      </c>
      <c r="C27" s="128" t="s">
        <v>298</v>
      </c>
      <c r="D27" s="125">
        <v>0</v>
      </c>
      <c r="E27" s="128" t="s">
        <v>298</v>
      </c>
      <c r="F27" s="125">
        <v>1438929.1</v>
      </c>
    </row>
    <row r="28" spans="1:6" ht="14.25" customHeight="1" x14ac:dyDescent="0.25">
      <c r="A28" s="57" t="s">
        <v>315</v>
      </c>
      <c r="B28" s="124"/>
      <c r="C28" s="130"/>
      <c r="D28" s="127"/>
      <c r="E28" s="130"/>
      <c r="F28" s="127"/>
    </row>
    <row r="29" spans="1:6" ht="1.5" customHeight="1" x14ac:dyDescent="0.25">
      <c r="A29" s="58" t="s">
        <v>316</v>
      </c>
      <c r="B29" s="122" t="s">
        <v>23</v>
      </c>
      <c r="C29" s="128" t="s">
        <v>298</v>
      </c>
      <c r="D29" s="133" t="s">
        <v>221</v>
      </c>
      <c r="E29" s="128" t="s">
        <v>298</v>
      </c>
      <c r="F29" s="133" t="s">
        <v>221</v>
      </c>
    </row>
    <row r="30" spans="1:6" ht="15.75" customHeight="1" x14ac:dyDescent="0.25">
      <c r="A30" s="56" t="s">
        <v>317</v>
      </c>
      <c r="B30" s="123"/>
      <c r="C30" s="129"/>
      <c r="D30" s="134"/>
      <c r="E30" s="129"/>
      <c r="F30" s="134"/>
    </row>
    <row r="31" spans="1:6" ht="13.5" customHeight="1" x14ac:dyDescent="0.25">
      <c r="A31" s="57" t="s">
        <v>318</v>
      </c>
      <c r="B31" s="124"/>
      <c r="C31" s="130"/>
      <c r="D31" s="135"/>
      <c r="E31" s="130"/>
      <c r="F31" s="135"/>
    </row>
    <row r="32" spans="1:6" ht="20.25" hidden="1" customHeight="1" x14ac:dyDescent="0.25">
      <c r="A32" s="58" t="s">
        <v>319</v>
      </c>
      <c r="B32" s="122" t="s">
        <v>24</v>
      </c>
      <c r="C32" s="125">
        <v>3155947.2</v>
      </c>
      <c r="D32" s="128" t="s">
        <v>298</v>
      </c>
      <c r="E32" s="125">
        <v>694.2</v>
      </c>
      <c r="F32" s="128" t="s">
        <v>298</v>
      </c>
    </row>
    <row r="33" spans="1:6" ht="12.75" customHeight="1" x14ac:dyDescent="0.25">
      <c r="A33" s="57" t="s">
        <v>320</v>
      </c>
      <c r="B33" s="124"/>
      <c r="C33" s="127"/>
      <c r="D33" s="130"/>
      <c r="E33" s="127"/>
      <c r="F33" s="130"/>
    </row>
    <row r="34" spans="1:6" ht="24" hidden="1" customHeight="1" x14ac:dyDescent="0.25">
      <c r="A34" s="58" t="s">
        <v>321</v>
      </c>
      <c r="B34" s="122">
        <v>100</v>
      </c>
      <c r="C34" s="136">
        <v>5524882.7000000002</v>
      </c>
      <c r="D34" s="136">
        <v>0</v>
      </c>
      <c r="E34" s="136">
        <f>+E16-F20+E32</f>
        <v>5911760.7999999998</v>
      </c>
      <c r="F34" s="136">
        <v>0</v>
      </c>
    </row>
    <row r="35" spans="1:6" ht="15.75" customHeight="1" x14ac:dyDescent="0.25">
      <c r="A35" s="56" t="s">
        <v>322</v>
      </c>
      <c r="B35" s="123"/>
      <c r="C35" s="137"/>
      <c r="D35" s="137"/>
      <c r="E35" s="137"/>
      <c r="F35" s="137"/>
    </row>
    <row r="36" spans="1:6" ht="13.5" customHeight="1" x14ac:dyDescent="0.25">
      <c r="A36" s="57" t="s">
        <v>323</v>
      </c>
      <c r="B36" s="124"/>
      <c r="C36" s="138"/>
      <c r="D36" s="138"/>
      <c r="E36" s="138"/>
      <c r="F36" s="138"/>
    </row>
    <row r="37" spans="1:6" ht="16.5" hidden="1" customHeight="1" x14ac:dyDescent="0.25">
      <c r="A37" s="58" t="s">
        <v>324</v>
      </c>
      <c r="B37" s="122">
        <v>110</v>
      </c>
      <c r="C37" s="136">
        <v>16320.5</v>
      </c>
      <c r="D37" s="128" t="s">
        <v>298</v>
      </c>
      <c r="E37" s="136">
        <v>0</v>
      </c>
      <c r="F37" s="128" t="s">
        <v>298</v>
      </c>
    </row>
    <row r="38" spans="1:6" ht="15.75" hidden="1" customHeight="1" x14ac:dyDescent="0.25">
      <c r="A38" s="56" t="s">
        <v>325</v>
      </c>
      <c r="B38" s="123"/>
      <c r="C38" s="137"/>
      <c r="D38" s="129"/>
      <c r="E38" s="137"/>
      <c r="F38" s="129"/>
    </row>
    <row r="39" spans="1:6" ht="16.5" customHeight="1" x14ac:dyDescent="0.25">
      <c r="A39" s="56" t="s">
        <v>326</v>
      </c>
      <c r="B39" s="123"/>
      <c r="C39" s="137"/>
      <c r="D39" s="129"/>
      <c r="E39" s="137"/>
      <c r="F39" s="129"/>
    </row>
    <row r="40" spans="1:6" ht="18" customHeight="1" x14ac:dyDescent="0.25">
      <c r="A40" s="57" t="s">
        <v>327</v>
      </c>
      <c r="B40" s="124"/>
      <c r="C40" s="138"/>
      <c r="D40" s="130"/>
      <c r="E40" s="138"/>
      <c r="F40" s="130"/>
    </row>
    <row r="41" spans="1:6" ht="17.25" hidden="1" customHeight="1" x14ac:dyDescent="0.25">
      <c r="A41" s="56" t="s">
        <v>328</v>
      </c>
      <c r="B41" s="122">
        <v>120</v>
      </c>
      <c r="C41" s="125">
        <v>5088.6000000000004</v>
      </c>
      <c r="D41" s="128" t="s">
        <v>298</v>
      </c>
      <c r="E41" s="125" t="s">
        <v>221</v>
      </c>
      <c r="F41" s="128" t="s">
        <v>298</v>
      </c>
    </row>
    <row r="42" spans="1:6" ht="15.75" customHeight="1" x14ac:dyDescent="0.25">
      <c r="A42" s="57" t="s">
        <v>329</v>
      </c>
      <c r="B42" s="124"/>
      <c r="C42" s="127"/>
      <c r="D42" s="130"/>
      <c r="E42" s="127"/>
      <c r="F42" s="130"/>
    </row>
    <row r="43" spans="1:6" ht="0.75" customHeight="1" x14ac:dyDescent="0.25">
      <c r="A43" s="58" t="s">
        <v>330</v>
      </c>
      <c r="B43" s="122">
        <v>130</v>
      </c>
      <c r="C43" s="125" t="s">
        <v>221</v>
      </c>
      <c r="D43" s="128" t="s">
        <v>298</v>
      </c>
      <c r="E43" s="125" t="s">
        <v>221</v>
      </c>
      <c r="F43" s="128" t="s">
        <v>298</v>
      </c>
    </row>
    <row r="44" spans="1:6" ht="15" customHeight="1" x14ac:dyDescent="0.25">
      <c r="A44" s="57" t="s">
        <v>331</v>
      </c>
      <c r="B44" s="124"/>
      <c r="C44" s="127"/>
      <c r="D44" s="130"/>
      <c r="E44" s="127"/>
      <c r="F44" s="130"/>
    </row>
    <row r="45" spans="1:6" ht="17.25" hidden="1" customHeight="1" x14ac:dyDescent="0.25">
      <c r="A45" s="58" t="s">
        <v>332</v>
      </c>
      <c r="B45" s="122">
        <v>140</v>
      </c>
      <c r="C45" s="125"/>
      <c r="D45" s="128" t="s">
        <v>298</v>
      </c>
      <c r="E45" s="125"/>
      <c r="F45" s="128" t="s">
        <v>298</v>
      </c>
    </row>
    <row r="46" spans="1:6" ht="15" customHeight="1" x14ac:dyDescent="0.25">
      <c r="A46" s="57" t="s">
        <v>333</v>
      </c>
      <c r="B46" s="124"/>
      <c r="C46" s="127"/>
      <c r="D46" s="130"/>
      <c r="E46" s="127"/>
      <c r="F46" s="130"/>
    </row>
    <row r="47" spans="1:6" ht="0.75" customHeight="1" x14ac:dyDescent="0.25">
      <c r="A47" s="58" t="s">
        <v>334</v>
      </c>
      <c r="B47" s="122">
        <v>150</v>
      </c>
      <c r="C47" s="125" t="s">
        <v>221</v>
      </c>
      <c r="D47" s="128" t="s">
        <v>298</v>
      </c>
      <c r="E47" s="125" t="s">
        <v>221</v>
      </c>
      <c r="F47" s="128" t="s">
        <v>298</v>
      </c>
    </row>
    <row r="48" spans="1:6" ht="15.75" customHeight="1" x14ac:dyDescent="0.25">
      <c r="A48" s="57" t="s">
        <v>335</v>
      </c>
      <c r="B48" s="124"/>
      <c r="C48" s="127"/>
      <c r="D48" s="130"/>
      <c r="E48" s="127"/>
      <c r="F48" s="130"/>
    </row>
    <row r="49" spans="1:6" ht="15.75" customHeight="1" x14ac:dyDescent="0.25">
      <c r="A49" s="58" t="s">
        <v>336</v>
      </c>
      <c r="B49" s="122">
        <v>160</v>
      </c>
      <c r="C49" s="125">
        <v>11231.9</v>
      </c>
      <c r="D49" s="128"/>
      <c r="E49" s="125"/>
      <c r="F49" s="128" t="s">
        <v>298</v>
      </c>
    </row>
    <row r="50" spans="1:6" ht="12" customHeight="1" x14ac:dyDescent="0.25">
      <c r="A50" s="57" t="s">
        <v>337</v>
      </c>
      <c r="B50" s="124"/>
      <c r="C50" s="127"/>
      <c r="D50" s="130"/>
      <c r="E50" s="127"/>
      <c r="F50" s="130"/>
    </row>
    <row r="51" spans="1:6" ht="15" hidden="1" customHeight="1" x14ac:dyDescent="0.25">
      <c r="A51" s="58" t="s">
        <v>338</v>
      </c>
      <c r="B51" s="122">
        <v>170</v>
      </c>
      <c r="C51" s="128" t="s">
        <v>298</v>
      </c>
      <c r="D51" s="136">
        <v>0</v>
      </c>
      <c r="E51" s="128" t="s">
        <v>298</v>
      </c>
      <c r="F51" s="136">
        <v>0</v>
      </c>
    </row>
    <row r="52" spans="1:6" ht="13.5" hidden="1" customHeight="1" x14ac:dyDescent="0.25">
      <c r="A52" s="56" t="s">
        <v>339</v>
      </c>
      <c r="B52" s="123"/>
      <c r="C52" s="129"/>
      <c r="D52" s="137"/>
      <c r="E52" s="129"/>
      <c r="F52" s="137"/>
    </row>
    <row r="53" spans="1:6" ht="23.25" customHeight="1" x14ac:dyDescent="0.25">
      <c r="A53" s="56" t="s">
        <v>340</v>
      </c>
      <c r="B53" s="123"/>
      <c r="C53" s="129"/>
      <c r="D53" s="137"/>
      <c r="E53" s="129"/>
      <c r="F53" s="137"/>
    </row>
    <row r="54" spans="1:6" ht="16.5" customHeight="1" x14ac:dyDescent="0.25">
      <c r="A54" s="57" t="s">
        <v>223</v>
      </c>
      <c r="B54" s="124"/>
      <c r="C54" s="130"/>
      <c r="D54" s="138"/>
      <c r="E54" s="130"/>
      <c r="F54" s="138"/>
    </row>
    <row r="55" spans="1:6" ht="17.25" hidden="1" customHeight="1" x14ac:dyDescent="0.25">
      <c r="A55" s="58" t="s">
        <v>341</v>
      </c>
      <c r="B55" s="122">
        <v>180</v>
      </c>
      <c r="C55" s="128" t="s">
        <v>298</v>
      </c>
      <c r="D55" s="125" t="s">
        <v>221</v>
      </c>
      <c r="E55" s="128" t="s">
        <v>298</v>
      </c>
      <c r="F55" s="125">
        <v>0</v>
      </c>
    </row>
    <row r="56" spans="1:6" ht="15" customHeight="1" x14ac:dyDescent="0.25">
      <c r="A56" s="57" t="s">
        <v>342</v>
      </c>
      <c r="B56" s="124"/>
      <c r="C56" s="130"/>
      <c r="D56" s="127"/>
      <c r="E56" s="130"/>
      <c r="F56" s="127"/>
    </row>
    <row r="57" spans="1:6" ht="16.5" customHeight="1" x14ac:dyDescent="0.25">
      <c r="A57" s="58" t="s">
        <v>343</v>
      </c>
      <c r="B57" s="122">
        <v>190</v>
      </c>
      <c r="C57" s="128" t="s">
        <v>298</v>
      </c>
      <c r="D57" s="125" t="s">
        <v>221</v>
      </c>
      <c r="E57" s="128" t="s">
        <v>298</v>
      </c>
      <c r="F57" s="125" t="s">
        <v>221</v>
      </c>
    </row>
    <row r="58" spans="1:6" ht="15.75" customHeight="1" x14ac:dyDescent="0.25">
      <c r="A58" s="56" t="s">
        <v>344</v>
      </c>
      <c r="B58" s="123"/>
      <c r="C58" s="129"/>
      <c r="D58" s="126"/>
      <c r="E58" s="129"/>
      <c r="F58" s="126"/>
    </row>
    <row r="59" spans="1:6" ht="15.75" hidden="1" customHeight="1" x14ac:dyDescent="0.25">
      <c r="A59" s="56" t="s">
        <v>345</v>
      </c>
      <c r="B59" s="123"/>
      <c r="C59" s="129"/>
      <c r="D59" s="126"/>
      <c r="E59" s="129"/>
      <c r="F59" s="126"/>
    </row>
    <row r="60" spans="1:6" ht="12" hidden="1" customHeight="1" x14ac:dyDescent="0.25">
      <c r="A60" s="57" t="s">
        <v>346</v>
      </c>
      <c r="B60" s="124"/>
      <c r="C60" s="130"/>
      <c r="D60" s="127"/>
      <c r="E60" s="130"/>
      <c r="F60" s="127"/>
    </row>
    <row r="61" spans="1:6" ht="15" customHeight="1" x14ac:dyDescent="0.25">
      <c r="A61" s="58" t="s">
        <v>347</v>
      </c>
      <c r="B61" s="122">
        <v>200</v>
      </c>
      <c r="C61" s="128" t="s">
        <v>298</v>
      </c>
      <c r="D61" s="125" t="s">
        <v>221</v>
      </c>
      <c r="E61" s="128" t="s">
        <v>298</v>
      </c>
      <c r="F61" s="125" t="s">
        <v>221</v>
      </c>
    </row>
    <row r="62" spans="1:6" ht="16.5" customHeight="1" x14ac:dyDescent="0.25">
      <c r="A62" s="57" t="s">
        <v>348</v>
      </c>
      <c r="B62" s="124"/>
      <c r="C62" s="130"/>
      <c r="D62" s="127"/>
      <c r="E62" s="130"/>
      <c r="F62" s="127"/>
    </row>
    <row r="63" spans="1:6" ht="15.75" customHeight="1" x14ac:dyDescent="0.25">
      <c r="A63" s="58" t="s">
        <v>349</v>
      </c>
      <c r="B63" s="122">
        <v>210</v>
      </c>
      <c r="C63" s="128" t="s">
        <v>298</v>
      </c>
      <c r="D63" s="125" t="s">
        <v>221</v>
      </c>
      <c r="E63" s="128" t="s">
        <v>298</v>
      </c>
      <c r="F63" s="125" t="s">
        <v>221</v>
      </c>
    </row>
    <row r="64" spans="1:6" ht="15" customHeight="1" x14ac:dyDescent="0.25">
      <c r="A64" s="57" t="s">
        <v>350</v>
      </c>
      <c r="B64" s="124"/>
      <c r="C64" s="130"/>
      <c r="D64" s="127"/>
      <c r="E64" s="130"/>
      <c r="F64" s="127"/>
    </row>
    <row r="65" spans="1:6" ht="16.5" hidden="1" customHeight="1" x14ac:dyDescent="0.25">
      <c r="A65" s="58" t="s">
        <v>351</v>
      </c>
      <c r="B65" s="122">
        <v>220</v>
      </c>
      <c r="C65" s="136">
        <f>C34+C37</f>
        <v>5541203.2000000002</v>
      </c>
      <c r="D65" s="136">
        <v>0</v>
      </c>
      <c r="E65" s="136">
        <f>E34+E37</f>
        <v>5911760.7999999998</v>
      </c>
      <c r="F65" s="136">
        <v>0</v>
      </c>
    </row>
    <row r="66" spans="1:6" ht="12.75" hidden="1" customHeight="1" x14ac:dyDescent="0.25">
      <c r="A66" s="56" t="s">
        <v>352</v>
      </c>
      <c r="B66" s="123"/>
      <c r="C66" s="137"/>
      <c r="D66" s="137"/>
      <c r="E66" s="137"/>
      <c r="F66" s="137"/>
    </row>
    <row r="67" spans="1:6" ht="15.75" customHeight="1" x14ac:dyDescent="0.25">
      <c r="A67" s="56" t="s">
        <v>353</v>
      </c>
      <c r="B67" s="123"/>
      <c r="C67" s="137"/>
      <c r="D67" s="137"/>
      <c r="E67" s="137"/>
      <c r="F67" s="137"/>
    </row>
    <row r="68" spans="1:6" ht="16.5" customHeight="1" x14ac:dyDescent="0.25">
      <c r="A68" s="57" t="s">
        <v>354</v>
      </c>
      <c r="B68" s="124"/>
      <c r="C68" s="138"/>
      <c r="D68" s="138"/>
      <c r="E68" s="138"/>
      <c r="F68" s="138"/>
    </row>
    <row r="69" spans="1:6" ht="17.25" customHeight="1" x14ac:dyDescent="0.25">
      <c r="A69" s="58" t="s">
        <v>355</v>
      </c>
      <c r="B69" s="122">
        <v>230</v>
      </c>
      <c r="C69" s="125" t="s">
        <v>221</v>
      </c>
      <c r="D69" s="125" t="s">
        <v>221</v>
      </c>
      <c r="E69" s="125" t="s">
        <v>221</v>
      </c>
      <c r="F69" s="125" t="s">
        <v>221</v>
      </c>
    </row>
    <row r="70" spans="1:6" ht="16.5" customHeight="1" x14ac:dyDescent="0.25">
      <c r="A70" s="57" t="s">
        <v>356</v>
      </c>
      <c r="B70" s="124"/>
      <c r="C70" s="127"/>
      <c r="D70" s="127"/>
      <c r="E70" s="127"/>
      <c r="F70" s="127"/>
    </row>
    <row r="71" spans="1:6" ht="18" hidden="1" customHeight="1" x14ac:dyDescent="0.25">
      <c r="A71" s="58" t="s">
        <v>357</v>
      </c>
      <c r="B71" s="122">
        <v>240</v>
      </c>
      <c r="C71" s="136">
        <f>C65</f>
        <v>5541203.2000000002</v>
      </c>
      <c r="D71" s="136">
        <v>0</v>
      </c>
      <c r="E71" s="136">
        <f>E65</f>
        <v>5911760.7999999998</v>
      </c>
      <c r="F71" s="136">
        <v>0</v>
      </c>
    </row>
    <row r="72" spans="1:6" ht="13.5" hidden="1" customHeight="1" x14ac:dyDescent="0.25">
      <c r="A72" s="56" t="s">
        <v>358</v>
      </c>
      <c r="B72" s="123"/>
      <c r="C72" s="137"/>
      <c r="D72" s="137"/>
      <c r="E72" s="137"/>
      <c r="F72" s="137"/>
    </row>
    <row r="73" spans="1:6" ht="14.25" customHeight="1" x14ac:dyDescent="0.25">
      <c r="A73" s="56" t="s">
        <v>359</v>
      </c>
      <c r="B73" s="123"/>
      <c r="C73" s="137"/>
      <c r="D73" s="137"/>
      <c r="E73" s="137"/>
      <c r="F73" s="137"/>
    </row>
    <row r="74" spans="1:6" ht="11.25" customHeight="1" x14ac:dyDescent="0.25">
      <c r="A74" s="57" t="s">
        <v>360</v>
      </c>
      <c r="B74" s="124"/>
      <c r="C74" s="138"/>
      <c r="D74" s="138"/>
      <c r="E74" s="138"/>
      <c r="F74" s="138"/>
    </row>
    <row r="75" spans="1:6" hidden="1" x14ac:dyDescent="0.25">
      <c r="A75" s="56" t="s">
        <v>361</v>
      </c>
      <c r="B75" s="139">
        <v>250</v>
      </c>
      <c r="C75" s="139" t="s">
        <v>298</v>
      </c>
      <c r="D75" s="143" t="s">
        <v>221</v>
      </c>
      <c r="E75" s="139" t="s">
        <v>298</v>
      </c>
      <c r="F75" s="143">
        <v>0</v>
      </c>
    </row>
    <row r="76" spans="1:6" x14ac:dyDescent="0.25">
      <c r="A76" s="56" t="s">
        <v>362</v>
      </c>
      <c r="B76" s="140"/>
      <c r="C76" s="140"/>
      <c r="D76" s="144"/>
      <c r="E76" s="140"/>
      <c r="F76" s="144"/>
    </row>
    <row r="77" spans="1:6" hidden="1" x14ac:dyDescent="0.25">
      <c r="A77" s="56" t="s">
        <v>363</v>
      </c>
      <c r="B77" s="139">
        <v>260</v>
      </c>
      <c r="C77" s="145" t="s">
        <v>298</v>
      </c>
      <c r="D77" s="147">
        <v>4860387</v>
      </c>
      <c r="E77" s="145" t="s">
        <v>298</v>
      </c>
      <c r="F77" s="147">
        <f>159510.3+4623659</f>
        <v>4783169.3</v>
      </c>
    </row>
    <row r="78" spans="1:6" ht="22.5" customHeight="1" x14ac:dyDescent="0.25">
      <c r="A78" s="56" t="s">
        <v>364</v>
      </c>
      <c r="B78" s="140"/>
      <c r="C78" s="146"/>
      <c r="D78" s="148"/>
      <c r="E78" s="146"/>
      <c r="F78" s="148"/>
    </row>
    <row r="79" spans="1:6" ht="1.5" customHeight="1" x14ac:dyDescent="0.25">
      <c r="A79" s="56" t="s">
        <v>365</v>
      </c>
      <c r="B79" s="139">
        <v>270</v>
      </c>
      <c r="C79" s="141">
        <v>680816.2</v>
      </c>
      <c r="D79" s="141">
        <v>0</v>
      </c>
      <c r="E79" s="141">
        <f>+E71-F77</f>
        <v>1128591.5</v>
      </c>
      <c r="F79" s="141">
        <v>0</v>
      </c>
    </row>
    <row r="80" spans="1:6" ht="26.4" x14ac:dyDescent="0.25">
      <c r="A80" s="56" t="s">
        <v>366</v>
      </c>
      <c r="B80" s="140"/>
      <c r="C80" s="142"/>
      <c r="D80" s="142"/>
      <c r="E80" s="142"/>
      <c r="F80" s="142"/>
    </row>
  </sheetData>
  <mergeCells count="143">
    <mergeCell ref="B79:B80"/>
    <mergeCell ref="C79:C80"/>
    <mergeCell ref="D79:D80"/>
    <mergeCell ref="E79:E80"/>
    <mergeCell ref="F79:F80"/>
    <mergeCell ref="B75:B76"/>
    <mergeCell ref="C75:C76"/>
    <mergeCell ref="D75:D76"/>
    <mergeCell ref="E75:E76"/>
    <mergeCell ref="F75:F76"/>
    <mergeCell ref="B77:B78"/>
    <mergeCell ref="C77:C78"/>
    <mergeCell ref="D77:D78"/>
    <mergeCell ref="E77:E78"/>
    <mergeCell ref="F77:F78"/>
    <mergeCell ref="B71:B74"/>
    <mergeCell ref="C71:C74"/>
    <mergeCell ref="D71:D74"/>
    <mergeCell ref="E71:E74"/>
    <mergeCell ref="F71:F74"/>
    <mergeCell ref="B65:B68"/>
    <mergeCell ref="C65:C68"/>
    <mergeCell ref="D65:D68"/>
    <mergeCell ref="E65:E68"/>
    <mergeCell ref="F65:F68"/>
    <mergeCell ref="B69:B70"/>
    <mergeCell ref="C69:C70"/>
    <mergeCell ref="D69:D70"/>
    <mergeCell ref="E69:E70"/>
    <mergeCell ref="F69:F70"/>
    <mergeCell ref="B61:B62"/>
    <mergeCell ref="C61:C62"/>
    <mergeCell ref="D61:D62"/>
    <mergeCell ref="E61:E62"/>
    <mergeCell ref="F61:F62"/>
    <mergeCell ref="B63:B64"/>
    <mergeCell ref="C63:C64"/>
    <mergeCell ref="D63:D64"/>
    <mergeCell ref="E63:E64"/>
    <mergeCell ref="F63:F64"/>
    <mergeCell ref="B55:B56"/>
    <mergeCell ref="C55:C56"/>
    <mergeCell ref="D55:D56"/>
    <mergeCell ref="E55:E56"/>
    <mergeCell ref="F55:F56"/>
    <mergeCell ref="B57:B60"/>
    <mergeCell ref="C57:C60"/>
    <mergeCell ref="D57:D60"/>
    <mergeCell ref="E57:E60"/>
    <mergeCell ref="F57:F60"/>
    <mergeCell ref="B49:B50"/>
    <mergeCell ref="C49:C50"/>
    <mergeCell ref="D49:D50"/>
    <mergeCell ref="E49:E50"/>
    <mergeCell ref="F49:F50"/>
    <mergeCell ref="B51:B54"/>
    <mergeCell ref="C51:C54"/>
    <mergeCell ref="D51:D54"/>
    <mergeCell ref="E51:E54"/>
    <mergeCell ref="F51:F54"/>
    <mergeCell ref="B45:B46"/>
    <mergeCell ref="C45:C46"/>
    <mergeCell ref="D45:D46"/>
    <mergeCell ref="E45:E46"/>
    <mergeCell ref="F45:F46"/>
    <mergeCell ref="B47:B48"/>
    <mergeCell ref="C47:C48"/>
    <mergeCell ref="D47:D48"/>
    <mergeCell ref="E47:E48"/>
    <mergeCell ref="F47:F48"/>
    <mergeCell ref="B41:B42"/>
    <mergeCell ref="C41:C42"/>
    <mergeCell ref="D41:D42"/>
    <mergeCell ref="E41:E42"/>
    <mergeCell ref="F41:F42"/>
    <mergeCell ref="B43:B44"/>
    <mergeCell ref="C43:C44"/>
    <mergeCell ref="D43:D44"/>
    <mergeCell ref="E43:E44"/>
    <mergeCell ref="F43:F44"/>
    <mergeCell ref="B34:B36"/>
    <mergeCell ref="C34:C36"/>
    <mergeCell ref="D34:D36"/>
    <mergeCell ref="E34:E36"/>
    <mergeCell ref="F34:F36"/>
    <mergeCell ref="B37:B40"/>
    <mergeCell ref="C37:C40"/>
    <mergeCell ref="D37:D40"/>
    <mergeCell ref="E37:E40"/>
    <mergeCell ref="F37:F40"/>
    <mergeCell ref="B29:B31"/>
    <mergeCell ref="C29:C31"/>
    <mergeCell ref="D29:D31"/>
    <mergeCell ref="E29:E31"/>
    <mergeCell ref="F29:F31"/>
    <mergeCell ref="B32:B33"/>
    <mergeCell ref="C32:C33"/>
    <mergeCell ref="D32:D33"/>
    <mergeCell ref="E32:E33"/>
    <mergeCell ref="F32:F33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F27:F28"/>
    <mergeCell ref="B20:B22"/>
    <mergeCell ref="C20:C22"/>
    <mergeCell ref="D20:D22"/>
    <mergeCell ref="E20:E22"/>
    <mergeCell ref="F20:F22"/>
    <mergeCell ref="B23:B24"/>
    <mergeCell ref="C23:C24"/>
    <mergeCell ref="D23:D24"/>
    <mergeCell ref="E23:E24"/>
    <mergeCell ref="F23:F24"/>
    <mergeCell ref="B13:B15"/>
    <mergeCell ref="C13:C15"/>
    <mergeCell ref="D13:D15"/>
    <mergeCell ref="E13:E15"/>
    <mergeCell ref="F13:F15"/>
    <mergeCell ref="B16:B19"/>
    <mergeCell ref="C16:C19"/>
    <mergeCell ref="D16:D19"/>
    <mergeCell ref="E16:E19"/>
    <mergeCell ref="F16:F19"/>
    <mergeCell ref="A1:A8"/>
    <mergeCell ref="B1:B8"/>
    <mergeCell ref="C1:D4"/>
    <mergeCell ref="E1:F4"/>
    <mergeCell ref="C5:C8"/>
    <mergeCell ref="D5:D8"/>
    <mergeCell ref="E5:E8"/>
    <mergeCell ref="F5:F8"/>
    <mergeCell ref="B10:B12"/>
    <mergeCell ref="C10:C12"/>
    <mergeCell ref="D10:D12"/>
    <mergeCell ref="E10:E12"/>
    <mergeCell ref="F10:F12"/>
  </mergeCells>
  <pageMargins left="0.11811023622047245" right="0.11811023622047245" top="0.55118110236220474" bottom="0.55118110236220474" header="0.31496062992125984" footer="0.31496062992125984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2" workbookViewId="0">
      <selection activeCell="I28" sqref="I28"/>
    </sheetView>
  </sheetViews>
  <sheetFormatPr defaultRowHeight="13.2" x14ac:dyDescent="0.25"/>
  <cols>
    <col min="1" max="1" width="48.33203125" customWidth="1"/>
    <col min="2" max="2" width="12.33203125" customWidth="1"/>
    <col min="3" max="3" width="11.5546875" customWidth="1"/>
    <col min="4" max="4" width="10" customWidth="1"/>
    <col min="5" max="5" width="13" customWidth="1"/>
    <col min="6" max="6" width="12.44140625" customWidth="1"/>
  </cols>
  <sheetData>
    <row r="1" spans="1:6" ht="7.5" hidden="1" customHeight="1" x14ac:dyDescent="0.25">
      <c r="A1" s="60"/>
      <c r="B1" s="60"/>
      <c r="C1" s="60"/>
      <c r="D1" s="60"/>
      <c r="E1" s="60"/>
      <c r="F1" s="60"/>
    </row>
    <row r="2" spans="1:6" x14ac:dyDescent="0.25">
      <c r="A2" s="153" t="s">
        <v>367</v>
      </c>
      <c r="B2" s="153"/>
      <c r="C2" s="153"/>
      <c r="D2" s="153"/>
      <c r="E2" s="153"/>
      <c r="F2" s="153"/>
    </row>
    <row r="3" spans="1:6" x14ac:dyDescent="0.25">
      <c r="A3" s="154" t="s">
        <v>368</v>
      </c>
      <c r="B3" s="154"/>
      <c r="C3" s="154"/>
      <c r="D3" s="154"/>
      <c r="E3" s="154"/>
      <c r="F3" s="154"/>
    </row>
    <row r="4" spans="1:6" ht="7.5" hidden="1" customHeight="1" x14ac:dyDescent="0.25">
      <c r="A4" s="61" t="s">
        <v>221</v>
      </c>
      <c r="B4" s="61" t="s">
        <v>221</v>
      </c>
      <c r="C4" s="61" t="s">
        <v>221</v>
      </c>
      <c r="D4" s="61" t="s">
        <v>221</v>
      </c>
      <c r="E4" s="61" t="s">
        <v>221</v>
      </c>
      <c r="F4" s="61" t="s">
        <v>221</v>
      </c>
    </row>
    <row r="5" spans="1:6" x14ac:dyDescent="0.25">
      <c r="A5" s="117" t="s">
        <v>291</v>
      </c>
      <c r="B5" s="117" t="s">
        <v>369</v>
      </c>
      <c r="C5" s="104" t="s">
        <v>424</v>
      </c>
      <c r="D5" s="105"/>
      <c r="E5" s="104" t="s">
        <v>425</v>
      </c>
      <c r="F5" s="105"/>
    </row>
    <row r="6" spans="1:6" x14ac:dyDescent="0.25">
      <c r="A6" s="118"/>
      <c r="B6" s="118"/>
      <c r="C6" s="120"/>
      <c r="D6" s="121"/>
      <c r="E6" s="120"/>
      <c r="F6" s="121"/>
    </row>
    <row r="7" spans="1:6" x14ac:dyDescent="0.25">
      <c r="A7" s="118"/>
      <c r="B7" s="118"/>
      <c r="C7" s="120"/>
      <c r="D7" s="121"/>
      <c r="E7" s="120"/>
      <c r="F7" s="121"/>
    </row>
    <row r="8" spans="1:6" ht="17.25" customHeight="1" x14ac:dyDescent="0.25">
      <c r="A8" s="119"/>
      <c r="B8" s="119"/>
      <c r="C8" s="106"/>
      <c r="D8" s="107"/>
      <c r="E8" s="106"/>
      <c r="F8" s="107"/>
    </row>
    <row r="9" spans="1:6" ht="15" customHeight="1" x14ac:dyDescent="0.25">
      <c r="A9" s="62" t="s">
        <v>370</v>
      </c>
      <c r="B9" s="139">
        <v>280</v>
      </c>
      <c r="C9" s="149"/>
      <c r="D9" s="150"/>
      <c r="E9" s="149"/>
      <c r="F9" s="150"/>
    </row>
    <row r="10" spans="1:6" ht="12" customHeight="1" x14ac:dyDescent="0.25">
      <c r="A10" s="63" t="s">
        <v>371</v>
      </c>
      <c r="B10" s="140"/>
      <c r="C10" s="151"/>
      <c r="D10" s="152"/>
      <c r="E10" s="151"/>
      <c r="F10" s="152"/>
    </row>
    <row r="11" spans="1:6" ht="13.5" customHeight="1" x14ac:dyDescent="0.25">
      <c r="A11" s="62" t="s">
        <v>372</v>
      </c>
      <c r="B11" s="139">
        <v>290</v>
      </c>
      <c r="C11" s="155">
        <v>156985.60000000001</v>
      </c>
      <c r="D11" s="156"/>
      <c r="E11" s="155">
        <v>211923.3</v>
      </c>
      <c r="F11" s="156"/>
    </row>
    <row r="12" spans="1:6" ht="12.75" customHeight="1" x14ac:dyDescent="0.25">
      <c r="A12" s="63" t="s">
        <v>373</v>
      </c>
      <c r="B12" s="140"/>
      <c r="C12" s="157"/>
      <c r="D12" s="158"/>
      <c r="E12" s="157"/>
      <c r="F12" s="158"/>
    </row>
    <row r="13" spans="1:6" ht="23.25" customHeight="1" x14ac:dyDescent="0.25">
      <c r="A13" s="62" t="s">
        <v>374</v>
      </c>
      <c r="B13" s="139">
        <v>291</v>
      </c>
      <c r="C13" s="155">
        <v>11921.4</v>
      </c>
      <c r="D13" s="156"/>
      <c r="E13" s="155">
        <v>11418</v>
      </c>
      <c r="F13" s="156"/>
    </row>
    <row r="14" spans="1:6" ht="24" customHeight="1" x14ac:dyDescent="0.25">
      <c r="A14" s="63" t="s">
        <v>375</v>
      </c>
      <c r="B14" s="140"/>
      <c r="C14" s="157"/>
      <c r="D14" s="158"/>
      <c r="E14" s="157"/>
      <c r="F14" s="158"/>
    </row>
    <row r="15" spans="1:6" ht="21.75" customHeight="1" x14ac:dyDescent="0.25">
      <c r="A15" s="64" t="s">
        <v>376</v>
      </c>
      <c r="B15" s="139">
        <v>300</v>
      </c>
      <c r="C15" s="155"/>
      <c r="D15" s="156"/>
      <c r="E15" s="155"/>
      <c r="F15" s="156"/>
    </row>
    <row r="16" spans="1:6" ht="21.75" customHeight="1" x14ac:dyDescent="0.25">
      <c r="A16" s="63" t="s">
        <v>377</v>
      </c>
      <c r="B16" s="140"/>
      <c r="C16" s="157"/>
      <c r="D16" s="158"/>
      <c r="E16" s="157"/>
      <c r="F16" s="158"/>
    </row>
    <row r="17" spans="1:6" ht="13.5" customHeight="1" x14ac:dyDescent="0.25">
      <c r="A17" s="64" t="s">
        <v>378</v>
      </c>
      <c r="B17" s="139">
        <v>310</v>
      </c>
      <c r="C17" s="155"/>
      <c r="D17" s="156"/>
      <c r="E17" s="155"/>
      <c r="F17" s="156"/>
    </row>
    <row r="18" spans="1:6" ht="14.25" customHeight="1" x14ac:dyDescent="0.25">
      <c r="A18" s="63" t="s">
        <v>379</v>
      </c>
      <c r="B18" s="140"/>
      <c r="C18" s="157"/>
      <c r="D18" s="158"/>
      <c r="E18" s="157"/>
      <c r="F18" s="158"/>
    </row>
    <row r="19" spans="1:6" ht="14.25" customHeight="1" x14ac:dyDescent="0.25">
      <c r="A19" s="64" t="s">
        <v>380</v>
      </c>
      <c r="B19" s="139">
        <v>320</v>
      </c>
      <c r="C19" s="155"/>
      <c r="D19" s="156"/>
      <c r="E19" s="155"/>
      <c r="F19" s="156"/>
    </row>
    <row r="20" spans="1:6" ht="12" customHeight="1" x14ac:dyDescent="0.25">
      <c r="A20" s="63" t="s">
        <v>381</v>
      </c>
      <c r="B20" s="140"/>
      <c r="C20" s="157"/>
      <c r="D20" s="158"/>
      <c r="E20" s="157"/>
      <c r="F20" s="158"/>
    </row>
    <row r="21" spans="1:6" ht="14.25" customHeight="1" x14ac:dyDescent="0.25">
      <c r="A21" s="62" t="s">
        <v>382</v>
      </c>
      <c r="B21" s="139">
        <v>330</v>
      </c>
      <c r="C21" s="155"/>
      <c r="D21" s="156"/>
      <c r="E21" s="155"/>
      <c r="F21" s="156"/>
    </row>
    <row r="22" spans="1:6" ht="12" customHeight="1" x14ac:dyDescent="0.25">
      <c r="A22" s="63" t="s">
        <v>383</v>
      </c>
      <c r="B22" s="140"/>
      <c r="C22" s="157"/>
      <c r="D22" s="158"/>
      <c r="E22" s="157"/>
      <c r="F22" s="158"/>
    </row>
    <row r="23" spans="1:6" ht="12.75" customHeight="1" x14ac:dyDescent="0.25">
      <c r="A23" s="62" t="s">
        <v>384</v>
      </c>
      <c r="B23" s="139">
        <v>340</v>
      </c>
      <c r="C23" s="155"/>
      <c r="D23" s="156"/>
      <c r="E23" s="155"/>
      <c r="F23" s="156"/>
    </row>
    <row r="24" spans="1:6" ht="12" customHeight="1" x14ac:dyDescent="0.25">
      <c r="A24" s="63" t="s">
        <v>385</v>
      </c>
      <c r="B24" s="140"/>
      <c r="C24" s="157"/>
      <c r="D24" s="158"/>
      <c r="E24" s="157"/>
      <c r="F24" s="158"/>
    </row>
    <row r="25" spans="1:6" ht="15" customHeight="1" x14ac:dyDescent="0.25">
      <c r="A25" s="62" t="s">
        <v>386</v>
      </c>
      <c r="B25" s="139">
        <v>350</v>
      </c>
      <c r="C25" s="155"/>
      <c r="D25" s="156"/>
      <c r="E25" s="155"/>
      <c r="F25" s="156"/>
    </row>
    <row r="26" spans="1:6" ht="9.75" customHeight="1" x14ac:dyDescent="0.25">
      <c r="A26" s="63" t="s">
        <v>387</v>
      </c>
      <c r="B26" s="140"/>
      <c r="C26" s="157"/>
      <c r="D26" s="158"/>
      <c r="E26" s="157"/>
      <c r="F26" s="158"/>
    </row>
    <row r="27" spans="1:6" ht="14.25" customHeight="1" x14ac:dyDescent="0.25">
      <c r="A27" s="62" t="s">
        <v>388</v>
      </c>
      <c r="B27" s="139">
        <v>360</v>
      </c>
      <c r="C27" s="155"/>
      <c r="D27" s="156"/>
      <c r="E27" s="155"/>
      <c r="F27" s="156"/>
    </row>
    <row r="28" spans="1:6" ht="12.75" customHeight="1" x14ac:dyDescent="0.25">
      <c r="A28" s="63" t="s">
        <v>389</v>
      </c>
      <c r="B28" s="140"/>
      <c r="C28" s="157"/>
      <c r="D28" s="158"/>
      <c r="E28" s="157"/>
      <c r="F28" s="158"/>
    </row>
    <row r="29" spans="1:6" ht="12" customHeight="1" x14ac:dyDescent="0.25">
      <c r="A29" s="62" t="s">
        <v>390</v>
      </c>
      <c r="B29" s="139">
        <v>370</v>
      </c>
      <c r="C29" s="155"/>
      <c r="D29" s="156"/>
      <c r="E29" s="155"/>
      <c r="F29" s="156"/>
    </row>
    <row r="30" spans="1:6" ht="12.75" customHeight="1" x14ac:dyDescent="0.25">
      <c r="A30" s="63" t="s">
        <v>391</v>
      </c>
      <c r="B30" s="140"/>
      <c r="C30" s="157"/>
      <c r="D30" s="158"/>
      <c r="E30" s="157"/>
      <c r="F30" s="158"/>
    </row>
    <row r="31" spans="1:6" ht="12" customHeight="1" x14ac:dyDescent="0.25">
      <c r="A31" s="62" t="s">
        <v>392</v>
      </c>
      <c r="B31" s="139">
        <v>380</v>
      </c>
      <c r="C31" s="155"/>
      <c r="D31" s="156"/>
      <c r="E31" s="155"/>
      <c r="F31" s="156"/>
    </row>
    <row r="32" spans="1:6" ht="12.75" customHeight="1" x14ac:dyDescent="0.25">
      <c r="A32" s="63" t="s">
        <v>393</v>
      </c>
      <c r="B32" s="140"/>
      <c r="C32" s="157"/>
      <c r="D32" s="158"/>
      <c r="E32" s="157"/>
      <c r="F32" s="158"/>
    </row>
    <row r="33" spans="1:6" ht="12.75" customHeight="1" x14ac:dyDescent="0.25">
      <c r="A33" s="62" t="s">
        <v>394</v>
      </c>
      <c r="B33" s="139">
        <v>390</v>
      </c>
      <c r="C33" s="155">
        <v>159510.39999999999</v>
      </c>
      <c r="D33" s="156"/>
      <c r="E33" s="155">
        <v>160313.4</v>
      </c>
      <c r="F33" s="156"/>
    </row>
    <row r="34" spans="1:6" ht="10.5" customHeight="1" x14ac:dyDescent="0.25">
      <c r="A34" s="63" t="s">
        <v>395</v>
      </c>
      <c r="B34" s="140"/>
      <c r="C34" s="157"/>
      <c r="D34" s="158"/>
      <c r="E34" s="157"/>
      <c r="F34" s="158"/>
    </row>
    <row r="35" spans="1:6" ht="12.75" customHeight="1" x14ac:dyDescent="0.25">
      <c r="A35" s="62" t="s">
        <v>396</v>
      </c>
      <c r="B35" s="139">
        <v>400</v>
      </c>
      <c r="C35" s="155">
        <v>152726</v>
      </c>
      <c r="D35" s="156"/>
      <c r="E35" s="155">
        <v>142735</v>
      </c>
      <c r="F35" s="156"/>
    </row>
    <row r="36" spans="1:6" ht="12.75" customHeight="1" x14ac:dyDescent="0.25">
      <c r="A36" s="63" t="s">
        <v>397</v>
      </c>
      <c r="B36" s="140"/>
      <c r="C36" s="157"/>
      <c r="D36" s="158"/>
      <c r="E36" s="157"/>
      <c r="F36" s="158"/>
    </row>
    <row r="37" spans="1:6" ht="15.75" customHeight="1" x14ac:dyDescent="0.25">
      <c r="A37" s="62" t="s">
        <v>398</v>
      </c>
      <c r="B37" s="139">
        <v>410</v>
      </c>
      <c r="C37" s="155">
        <v>137194.4</v>
      </c>
      <c r="D37" s="156"/>
      <c r="E37" s="155">
        <v>143084.29999999999</v>
      </c>
      <c r="F37" s="156"/>
    </row>
    <row r="38" spans="1:6" ht="21" customHeight="1" x14ac:dyDescent="0.25">
      <c r="A38" s="63" t="s">
        <v>399</v>
      </c>
      <c r="B38" s="140"/>
      <c r="C38" s="157"/>
      <c r="D38" s="158"/>
      <c r="E38" s="157"/>
      <c r="F38" s="158"/>
    </row>
    <row r="39" spans="1:6" ht="24" customHeight="1" x14ac:dyDescent="0.25">
      <c r="A39" s="62" t="s">
        <v>400</v>
      </c>
      <c r="B39" s="139">
        <v>420</v>
      </c>
      <c r="C39" s="155">
        <v>152726</v>
      </c>
      <c r="D39" s="156"/>
      <c r="E39" s="155">
        <v>143083.4</v>
      </c>
      <c r="F39" s="156"/>
    </row>
    <row r="40" spans="1:6" ht="21" customHeight="1" x14ac:dyDescent="0.25">
      <c r="A40" s="63" t="s">
        <v>401</v>
      </c>
      <c r="B40" s="140"/>
      <c r="C40" s="157"/>
      <c r="D40" s="158"/>
      <c r="E40" s="157"/>
      <c r="F40" s="158"/>
    </row>
    <row r="41" spans="1:6" ht="15.75" customHeight="1" x14ac:dyDescent="0.25">
      <c r="A41" s="62" t="s">
        <v>402</v>
      </c>
      <c r="B41" s="139">
        <v>430</v>
      </c>
      <c r="C41" s="155">
        <v>48998</v>
      </c>
      <c r="D41" s="156"/>
      <c r="E41" s="155">
        <v>47944.5</v>
      </c>
      <c r="F41" s="156"/>
    </row>
    <row r="42" spans="1:6" ht="14.25" customHeight="1" x14ac:dyDescent="0.25">
      <c r="A42" s="63" t="s">
        <v>403</v>
      </c>
      <c r="B42" s="140"/>
      <c r="C42" s="157"/>
      <c r="D42" s="158"/>
      <c r="E42" s="157"/>
      <c r="F42" s="158"/>
    </row>
    <row r="43" spans="1:6" ht="13.5" customHeight="1" x14ac:dyDescent="0.25">
      <c r="A43" s="62" t="s">
        <v>404</v>
      </c>
      <c r="B43" s="139">
        <v>440</v>
      </c>
      <c r="C43" s="155">
        <v>387600.1</v>
      </c>
      <c r="D43" s="156"/>
      <c r="E43" s="155">
        <v>363936</v>
      </c>
      <c r="F43" s="156"/>
    </row>
    <row r="44" spans="1:6" ht="12.75" customHeight="1" x14ac:dyDescent="0.25">
      <c r="A44" s="63" t="s">
        <v>405</v>
      </c>
      <c r="B44" s="140"/>
      <c r="C44" s="157"/>
      <c r="D44" s="158"/>
      <c r="E44" s="157"/>
      <c r="F44" s="158"/>
    </row>
    <row r="45" spans="1:6" ht="15" customHeight="1" x14ac:dyDescent="0.25">
      <c r="A45" s="62" t="s">
        <v>406</v>
      </c>
      <c r="B45" s="139">
        <v>450</v>
      </c>
      <c r="C45" s="155"/>
      <c r="D45" s="156"/>
      <c r="E45" s="155"/>
      <c r="F45" s="156"/>
    </row>
    <row r="46" spans="1:6" ht="12" customHeight="1" x14ac:dyDescent="0.25">
      <c r="A46" s="63" t="s">
        <v>407</v>
      </c>
      <c r="B46" s="140"/>
      <c r="C46" s="157"/>
      <c r="D46" s="158"/>
      <c r="E46" s="157"/>
      <c r="F46" s="158"/>
    </row>
    <row r="47" spans="1:6" ht="14.25" customHeight="1" x14ac:dyDescent="0.25">
      <c r="A47" s="62" t="s">
        <v>408</v>
      </c>
      <c r="B47" s="139">
        <v>460</v>
      </c>
      <c r="C47" s="155">
        <v>4623659</v>
      </c>
      <c r="D47" s="156"/>
      <c r="E47" s="155">
        <v>5136291.5</v>
      </c>
      <c r="F47" s="156"/>
    </row>
    <row r="48" spans="1:6" ht="12.75" customHeight="1" x14ac:dyDescent="0.25">
      <c r="A48" s="63" t="s">
        <v>409</v>
      </c>
      <c r="B48" s="140"/>
      <c r="C48" s="157"/>
      <c r="D48" s="158"/>
      <c r="E48" s="157"/>
      <c r="F48" s="158"/>
    </row>
    <row r="49" spans="1:6" ht="21" customHeight="1" x14ac:dyDescent="0.25">
      <c r="A49" s="62" t="s">
        <v>410</v>
      </c>
      <c r="B49" s="139">
        <v>470</v>
      </c>
      <c r="C49" s="155"/>
      <c r="D49" s="156"/>
      <c r="E49" s="155"/>
      <c r="F49" s="156"/>
    </row>
    <row r="50" spans="1:6" ht="14.25" customHeight="1" x14ac:dyDescent="0.25">
      <c r="A50" s="63" t="s">
        <v>411</v>
      </c>
      <c r="B50" s="140"/>
      <c r="C50" s="157"/>
      <c r="D50" s="158"/>
      <c r="E50" s="157"/>
      <c r="F50" s="158"/>
    </row>
    <row r="51" spans="1:6" ht="27" customHeight="1" x14ac:dyDescent="0.25">
      <c r="A51" s="62" t="s">
        <v>412</v>
      </c>
      <c r="B51" s="139">
        <v>480</v>
      </c>
      <c r="C51" s="159">
        <f>SUM(C11:D50)-11921.4</f>
        <v>5819399.5</v>
      </c>
      <c r="D51" s="160"/>
      <c r="E51" s="159">
        <f>SUM(E11:F50)-11418</f>
        <v>6349311.4000000004</v>
      </c>
      <c r="F51" s="160"/>
    </row>
    <row r="52" spans="1:6" ht="23.25" customHeight="1" x14ac:dyDescent="0.25">
      <c r="A52" s="63" t="s">
        <v>413</v>
      </c>
      <c r="B52" s="140"/>
      <c r="C52" s="161"/>
      <c r="D52" s="162"/>
      <c r="E52" s="161"/>
      <c r="F52" s="162"/>
    </row>
    <row r="53" spans="1:6" x14ac:dyDescent="0.25">
      <c r="A53" s="46"/>
      <c r="B53" s="46"/>
      <c r="C53" s="46"/>
      <c r="D53" s="46"/>
      <c r="E53" s="46"/>
      <c r="F53" s="46"/>
    </row>
    <row r="54" spans="1:6" x14ac:dyDescent="0.25">
      <c r="A54" s="59" t="s">
        <v>414</v>
      </c>
      <c r="B54" s="46"/>
      <c r="C54" s="46"/>
      <c r="D54" s="66"/>
      <c r="E54" s="66"/>
      <c r="F54" s="46"/>
    </row>
    <row r="55" spans="1:6" x14ac:dyDescent="0.25">
      <c r="A55" s="77" t="s">
        <v>426</v>
      </c>
      <c r="B55" s="163"/>
      <c r="C55" s="163"/>
      <c r="D55" s="163"/>
      <c r="E55" s="46"/>
      <c r="F55" s="46"/>
    </row>
    <row r="56" spans="1:6" x14ac:dyDescent="0.25">
      <c r="A56" s="46"/>
      <c r="B56" s="46"/>
      <c r="C56" s="46"/>
      <c r="D56" s="66"/>
      <c r="E56" s="46"/>
      <c r="F56" s="46"/>
    </row>
    <row r="57" spans="1:6" x14ac:dyDescent="0.25">
      <c r="A57" s="59" t="s">
        <v>415</v>
      </c>
      <c r="B57" s="46"/>
      <c r="C57" s="46"/>
      <c r="D57" s="46"/>
      <c r="E57" s="46"/>
      <c r="F57" s="46"/>
    </row>
    <row r="58" spans="1:6" x14ac:dyDescent="0.25">
      <c r="A58" s="77" t="s">
        <v>427</v>
      </c>
      <c r="B58" s="163"/>
      <c r="C58" s="163"/>
      <c r="D58" s="163"/>
      <c r="E58" s="46"/>
      <c r="F58" s="46"/>
    </row>
  </sheetData>
  <mergeCells count="74">
    <mergeCell ref="B51:B52"/>
    <mergeCell ref="C51:D52"/>
    <mergeCell ref="E51:F52"/>
    <mergeCell ref="B55:D55"/>
    <mergeCell ref="B58:D58"/>
    <mergeCell ref="B47:B48"/>
    <mergeCell ref="C47:D48"/>
    <mergeCell ref="E47:F48"/>
    <mergeCell ref="B49:B50"/>
    <mergeCell ref="C49:D50"/>
    <mergeCell ref="E49:F50"/>
    <mergeCell ref="B43:B44"/>
    <mergeCell ref="C43:D44"/>
    <mergeCell ref="E43:F44"/>
    <mergeCell ref="B45:B46"/>
    <mergeCell ref="C45:D46"/>
    <mergeCell ref="E45:F46"/>
    <mergeCell ref="B39:B40"/>
    <mergeCell ref="C39:D40"/>
    <mergeCell ref="E39:F40"/>
    <mergeCell ref="B41:B42"/>
    <mergeCell ref="C41:D42"/>
    <mergeCell ref="E41:F42"/>
    <mergeCell ref="B35:B36"/>
    <mergeCell ref="C35:D36"/>
    <mergeCell ref="E35:F36"/>
    <mergeCell ref="B37:B38"/>
    <mergeCell ref="C37:D38"/>
    <mergeCell ref="E37:F38"/>
    <mergeCell ref="B31:B32"/>
    <mergeCell ref="C31:D32"/>
    <mergeCell ref="E31:F32"/>
    <mergeCell ref="B33:B34"/>
    <mergeCell ref="C33:D34"/>
    <mergeCell ref="E33:F34"/>
    <mergeCell ref="B27:B28"/>
    <mergeCell ref="C27:D28"/>
    <mergeCell ref="E27:F28"/>
    <mergeCell ref="B29:B30"/>
    <mergeCell ref="C29:D30"/>
    <mergeCell ref="E29:F30"/>
    <mergeCell ref="B23:B24"/>
    <mergeCell ref="C23:D24"/>
    <mergeCell ref="E23:F24"/>
    <mergeCell ref="B25:B26"/>
    <mergeCell ref="C25:D26"/>
    <mergeCell ref="E25:F26"/>
    <mergeCell ref="B19:B20"/>
    <mergeCell ref="C19:D20"/>
    <mergeCell ref="E19:F20"/>
    <mergeCell ref="B21:B22"/>
    <mergeCell ref="C21:D22"/>
    <mergeCell ref="E21:F22"/>
    <mergeCell ref="B15:B16"/>
    <mergeCell ref="C15:D16"/>
    <mergeCell ref="E15:F16"/>
    <mergeCell ref="B17:B18"/>
    <mergeCell ref="C17:D18"/>
    <mergeCell ref="E17:F18"/>
    <mergeCell ref="B11:B12"/>
    <mergeCell ref="C11:D12"/>
    <mergeCell ref="E11:F12"/>
    <mergeCell ref="B13:B14"/>
    <mergeCell ref="C13:D14"/>
    <mergeCell ref="E13:F14"/>
    <mergeCell ref="B9:B10"/>
    <mergeCell ref="C9:D10"/>
    <mergeCell ref="E9:F10"/>
    <mergeCell ref="A2:F2"/>
    <mergeCell ref="A3:F3"/>
    <mergeCell ref="A5:A8"/>
    <mergeCell ref="B5:B8"/>
    <mergeCell ref="C5:D8"/>
    <mergeCell ref="E5:F8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Форма1 2 кв</vt:lpstr>
      <vt:lpstr>Форма 2кв</vt:lpstr>
      <vt:lpstr>Титул 2кв</vt:lpstr>
      <vt:lpstr>фин 2кв</vt:lpstr>
      <vt:lpstr>ф.2 2кв</vt:lpstr>
      <vt:lpstr>'ф.2 2кв'!Область_печати</vt:lpstr>
      <vt:lpstr>'Форма 2кв'!Область_печати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Farhod</dc:creator>
  <cp:lastModifiedBy>User</cp:lastModifiedBy>
  <cp:lastPrinted>2018-05-14T05:48:48Z</cp:lastPrinted>
  <dcterms:created xsi:type="dcterms:W3CDTF">2008-03-03T23:56:31Z</dcterms:created>
  <dcterms:modified xsi:type="dcterms:W3CDTF">2018-07-24T17:15:39Z</dcterms:modified>
</cp:coreProperties>
</file>